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S_MAIN\Office of Consumer Complaints\Report\Schedule of Fees and Charges\Annual\Building Societies\2022\Website_No RTGS Lines\"/>
    </mc:Choice>
  </mc:AlternateContent>
  <xr:revisionPtr revIDLastSave="0" documentId="13_ncr:1_{7BDB25E1-6A83-4841-938A-986A3AC08C3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JBS " sheetId="4" r:id="rId1"/>
  </sheets>
  <externalReferences>
    <externalReference r:id="rId2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[1]FIM13!#REF!</definedName>
    <definedName name="FIM13_DECLARATION">[1]FIM13!#REF!</definedName>
    <definedName name="_xlnm.Print_Area" localSheetId="0">'SJBS '!$A$1:$I$94</definedName>
    <definedName name="_xlnm.Print_Titles" localSheetId="0">'SJBS '!$1:$3</definedName>
  </definedNames>
  <calcPr calcId="191029"/>
</workbook>
</file>

<file path=xl/calcChain.xml><?xml version="1.0" encoding="utf-8"?>
<calcChain xmlns="http://schemas.openxmlformats.org/spreadsheetml/2006/main">
  <c r="H5" i="4" l="1"/>
  <c r="I5" i="4" s="1"/>
  <c r="I75" i="4"/>
  <c r="H75" i="4"/>
  <c r="I18" i="4"/>
  <c r="H7" i="4"/>
  <c r="I7" i="4" s="1"/>
  <c r="E71" i="4"/>
  <c r="G75" i="4" l="1"/>
  <c r="F75" i="4"/>
  <c r="F10" i="4"/>
  <c r="G10" i="4"/>
  <c r="G5" i="4"/>
  <c r="F5" i="4"/>
  <c r="F6" i="4"/>
  <c r="G6" i="4"/>
  <c r="F7" i="4"/>
  <c r="G7" i="4"/>
  <c r="F24" i="4" l="1"/>
  <c r="G24" i="4" s="1"/>
  <c r="G79" i="4"/>
  <c r="G22" i="4"/>
</calcChain>
</file>

<file path=xl/sharedStrings.xml><?xml version="1.0" encoding="utf-8"?>
<sst xmlns="http://schemas.openxmlformats.org/spreadsheetml/2006/main" count="438" uniqueCount="169">
  <si>
    <t>SERVICES</t>
  </si>
  <si>
    <t>N/A</t>
  </si>
  <si>
    <t>Dormant Account Fee (per annum)</t>
  </si>
  <si>
    <t>In-branch Withdrawal Transaction Fee</t>
  </si>
  <si>
    <t>Certification of Account Bal./Reference Letter</t>
  </si>
  <si>
    <t>Automated Banking Machine (ABM)</t>
  </si>
  <si>
    <t>4.1.1</t>
  </si>
  <si>
    <t>4.1.1.1</t>
  </si>
  <si>
    <t>4.1.1.2</t>
  </si>
  <si>
    <t>4.1.1.3</t>
  </si>
  <si>
    <t>4.1.1.4</t>
  </si>
  <si>
    <t>4.1.1.5</t>
  </si>
  <si>
    <t>4.1.2</t>
  </si>
  <si>
    <t>4.1.2.1</t>
  </si>
  <si>
    <t>4.1.2.2</t>
  </si>
  <si>
    <t>4.1.2.3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</si>
  <si>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</si>
  <si>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</si>
  <si>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</si>
  <si>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</si>
  <si>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</si>
  <si>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Annual Renewal Fee</t>
  </si>
  <si>
    <t>Annual Membership Fee:</t>
  </si>
  <si>
    <t>7.1.1</t>
  </si>
  <si>
    <t>7.1.2</t>
  </si>
  <si>
    <t>7.1.3</t>
  </si>
  <si>
    <t xml:space="preserve">      Other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</si>
  <si>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</si>
  <si>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</si>
  <si>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</si>
  <si>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</si>
  <si>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</si>
  <si>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</si>
  <si>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</si>
  <si>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</si>
  <si>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</si>
  <si>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</si>
  <si>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</si>
  <si>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</si>
  <si>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</si>
  <si>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</si>
  <si>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Foreign Cheque negotiated</t>
  </si>
  <si>
    <t>Foreign Draft (sold)</t>
  </si>
  <si>
    <t>Money Order</t>
  </si>
  <si>
    <t>Standing Order</t>
  </si>
  <si>
    <t>8.3.1</t>
  </si>
  <si>
    <t>8.3.2</t>
  </si>
  <si>
    <t>4.1.2.6</t>
  </si>
  <si>
    <t>4.1.1.6</t>
  </si>
  <si>
    <t>ANNUAL / Y-T-D  CHANGES</t>
  </si>
  <si>
    <t>Manager's Cheque:</t>
  </si>
  <si>
    <t>(i)</t>
  </si>
  <si>
    <t>(ii)</t>
  </si>
  <si>
    <t>(iii)</t>
  </si>
  <si>
    <t>Free</t>
  </si>
  <si>
    <t>8.7.1</t>
  </si>
  <si>
    <t>8.7.2</t>
  </si>
  <si>
    <t>Personal</t>
  </si>
  <si>
    <t>(iv)</t>
  </si>
  <si>
    <t>Using Other Machines:</t>
  </si>
  <si>
    <t>Fees and Charges include applicable taxes.</t>
  </si>
  <si>
    <t>Minimum Balance Fees (also state threshold)</t>
  </si>
  <si>
    <t>N/A - Service not applicable to institution.</t>
  </si>
  <si>
    <t xml:space="preserve">TELEGRAPHIC TRANSFER OF FUNDS </t>
  </si>
  <si>
    <t xml:space="preserve"> Inward</t>
  </si>
  <si>
    <t>Outward</t>
  </si>
  <si>
    <t xml:space="preserve">E-BANKING </t>
  </si>
  <si>
    <t>Using Own Machine:</t>
  </si>
  <si>
    <t xml:space="preserve">      Withdrawal</t>
  </si>
  <si>
    <t xml:space="preserve">      Deposit</t>
  </si>
  <si>
    <t xml:space="preserve">      Enquiry</t>
  </si>
  <si>
    <t xml:space="preserve">      Transfer </t>
  </si>
  <si>
    <t xml:space="preserve">      Declined</t>
  </si>
  <si>
    <t xml:space="preserve">      Statement</t>
  </si>
  <si>
    <t xml:space="preserve">     Transfer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</si>
  <si>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</si>
  <si>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</si>
  <si>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</si>
  <si>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</si>
  <si>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</si>
  <si>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</si>
  <si>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>Overrun/ Over Limit Fee</t>
  </si>
  <si>
    <t>Late Payment/ Penalty  Fee</t>
  </si>
  <si>
    <t xml:space="preserve">CREDIT CARD SERVICES </t>
  </si>
  <si>
    <t xml:space="preserve">      Visa  </t>
  </si>
  <si>
    <t xml:space="preserve">      Mastercard </t>
  </si>
  <si>
    <t>Replacement Card Fee:</t>
  </si>
  <si>
    <t xml:space="preserve">MISCELLANEOUS CHARGES </t>
  </si>
  <si>
    <t>Cheque Encashment Fee:</t>
  </si>
  <si>
    <t xml:space="preserve">    Own Bank </t>
  </si>
  <si>
    <t xml:space="preserve">    Other Banks' Cheque</t>
  </si>
  <si>
    <t>Bill Payment Services:</t>
  </si>
  <si>
    <t xml:space="preserve">     In-branch</t>
  </si>
  <si>
    <t xml:space="preserve">     Internet </t>
  </si>
  <si>
    <t>Funds Transfer</t>
  </si>
  <si>
    <t>Guarantees/Indemnities</t>
  </si>
  <si>
    <t>Letter of Undertaking</t>
  </si>
  <si>
    <t>In-branch Deposit Transaction Fee</t>
  </si>
  <si>
    <t>4.4.1.2.1</t>
  </si>
  <si>
    <t>Own Bank</t>
  </si>
  <si>
    <t>4.4.1.2.2</t>
  </si>
  <si>
    <t>Third Party</t>
  </si>
  <si>
    <t>Voucher Search</t>
  </si>
  <si>
    <t>8.11.1</t>
  </si>
  <si>
    <t>8.11.2</t>
  </si>
  <si>
    <r>
      <t>SAVINGS ACCOUNTS</t>
    </r>
    <r>
      <rPr>
        <b/>
        <i/>
        <sz val="18"/>
        <color indexed="12"/>
        <rFont val="Arial"/>
        <family val="2"/>
      </rPr>
      <t xml:space="preserve"> (Personal)</t>
    </r>
  </si>
  <si>
    <r>
      <t xml:space="preserve">LOANS AND DISCOUNTS </t>
    </r>
    <r>
      <rPr>
        <b/>
        <i/>
        <sz val="18"/>
        <color indexed="12"/>
        <rFont val="Arial"/>
        <family val="2"/>
      </rPr>
      <t>(Personal)</t>
    </r>
  </si>
  <si>
    <r>
      <t>Commitment/Acceptance Fee</t>
    </r>
    <r>
      <rPr>
        <b/>
        <sz val="18"/>
        <color indexed="17"/>
        <rFont val="Arial"/>
        <family val="2"/>
      </rPr>
      <t xml:space="preserve"> </t>
    </r>
  </si>
  <si>
    <r>
      <t xml:space="preserve">  Point of Sale Transactions</t>
    </r>
    <r>
      <rPr>
        <b/>
        <sz val="18"/>
        <color indexed="60"/>
        <rFont val="Arial"/>
        <family val="2"/>
      </rPr>
      <t xml:space="preserve"> </t>
    </r>
  </si>
  <si>
    <t>* - 50% Discount on fees to Senior Citizens</t>
  </si>
  <si>
    <r>
      <rPr>
        <b/>
        <sz val="18"/>
        <rFont val="Arial"/>
        <family val="2"/>
      </rPr>
      <t xml:space="preserve">Source: </t>
    </r>
    <r>
      <rPr>
        <sz val="18"/>
        <rFont val="Arial"/>
        <family val="2"/>
      </rPr>
      <t xml:space="preserve">Information submitted to the Bank of Jamaica by the Building Society as at 31 December of the respective year. </t>
    </r>
  </si>
  <si>
    <t>Fees and Charges reflect a sample of the fees applicable to the building society's products services and are not to be interpreted as an exhaustive list.</t>
  </si>
  <si>
    <t xml:space="preserve">A 100% increase and above represents either a doubling of the particular fee or charge or instances where the fee or charge is being introduced or re-introduced after a period of discontinuation. </t>
  </si>
  <si>
    <t xml:space="preserve">      Withdrawal </t>
  </si>
  <si>
    <t>December 2020 (J$)</t>
  </si>
  <si>
    <t>$59.00 per transaction</t>
  </si>
  <si>
    <t>$34.00 per transaction</t>
  </si>
  <si>
    <t>$873.61 per card fee.  Not charged for defective card or where the card is retained by the ABM.</t>
  </si>
  <si>
    <t>$1,883.42 per hour or part thereof</t>
  </si>
  <si>
    <r>
      <t>$3,698.85 Repair item (missing/incorrect information). GBP-J$737.68; USD-J$559.80</t>
    </r>
    <r>
      <rPr>
        <b/>
        <sz val="26"/>
        <color indexed="10"/>
        <rFont val="Arial"/>
        <family val="2"/>
      </rPr>
      <t/>
    </r>
  </si>
  <si>
    <t>$402.85 cheque less than $1M;                               $6,152.85 cheque $1M &amp; over</t>
  </si>
  <si>
    <t>Suspended</t>
  </si>
  <si>
    <t>December 2021 (J$)</t>
  </si>
  <si>
    <t>$402.85 cheque less than $1M;                                                                                 $6,152.85 cheque $1M &amp; over</t>
  </si>
  <si>
    <t>$402.85; Online - Free</t>
  </si>
  <si>
    <t xml:space="preserve">         J$ Value Change                            '20 -'21</t>
  </si>
  <si>
    <t>$3,698.85 Repair item (missing/incorrect information). GBP-J$737.68; USD-J$559.80</t>
  </si>
  <si>
    <t>Late charge of 6.105% of total monthly payment is effected for late payment; Minimum $1,725.00</t>
  </si>
  <si>
    <t>$22.25 - $59.00 per transaction</t>
  </si>
  <si>
    <r>
      <rPr>
        <sz val="18"/>
        <color indexed="8"/>
        <rFont val="Arial"/>
        <family val="2"/>
      </rPr>
      <t>$3,698.85;                                                                 Where incomplete information is received and search has to be conducted to facilitate processing an additional $444.71 will apply</t>
    </r>
    <r>
      <rPr>
        <b/>
        <sz val="26"/>
        <color indexed="10"/>
        <rFont val="Arial"/>
        <family val="2"/>
      </rPr>
      <t>*</t>
    </r>
  </si>
  <si>
    <t>$1,449.20 cheque less than $1M;                      $7,199.20 cheque $1M &amp; over</t>
  </si>
  <si>
    <t>December 2022 (J$)</t>
  </si>
  <si>
    <t>Fees &amp; Charges</t>
  </si>
  <si>
    <t xml:space="preserve"> % Change                                            '21 -'22</t>
  </si>
  <si>
    <t>62% - 0%</t>
  </si>
  <si>
    <t xml:space="preserve"> $50.00 per transaction</t>
  </si>
  <si>
    <r>
      <t>$0</t>
    </r>
    <r>
      <rPr>
        <sz val="18"/>
        <color rgb="FFFF0000"/>
        <rFont val="Arial"/>
        <family val="2"/>
      </rPr>
      <t xml:space="preserve"> </t>
    </r>
    <r>
      <rPr>
        <sz val="18"/>
        <rFont val="Arial"/>
        <family val="2"/>
      </rPr>
      <t>per transaction.</t>
    </r>
  </si>
  <si>
    <r>
      <t>$3,698.85;                                                                 Where incomplete information is received and search has to be conducted to facilitate processing an additional $444.71 will apply</t>
    </r>
    <r>
      <rPr>
        <b/>
        <sz val="26"/>
        <color rgb="FFFF0000"/>
        <rFont val="Arial"/>
        <family val="2"/>
      </rPr>
      <t>*</t>
    </r>
  </si>
  <si>
    <t>$873.00 per card fee. Not charged for defective card or where the card is retained by the ABM.</t>
  </si>
  <si>
    <t>Maximum $103.50</t>
  </si>
  <si>
    <t>$5.25 - $97.15</t>
  </si>
  <si>
    <t>Non-bank Customer</t>
  </si>
  <si>
    <t>Bank Customer</t>
  </si>
  <si>
    <t xml:space="preserve">F E E S   A N D   C H A R G E S </t>
  </si>
  <si>
    <t>6% - 7%</t>
  </si>
  <si>
    <t>$36.75 - $0.00</t>
  </si>
  <si>
    <t xml:space="preserve">1% - 24% </t>
  </si>
  <si>
    <t>$1,449.20 cheque less than $1M;                                                                       $7,199.20 cheque $1M &amp; over</t>
  </si>
  <si>
    <t>$180.00 applied only if monthly average balances fall below $5,000 (Primary Savings) or $50,000.00 (Signature Savings). All monthly fees waived after 12 months of inactivity.</t>
  </si>
  <si>
    <t>Over Limit Charge:</t>
  </si>
  <si>
    <t xml:space="preserve"> % Change                                            '20 -'21</t>
  </si>
  <si>
    <t xml:space="preserve">         J$ Value Change                            '21 -'22</t>
  </si>
  <si>
    <t xml:space="preserve">7% - 8%                                  </t>
  </si>
  <si>
    <t>$1,449.20 cheque less than $1M;                                                                       $7,199.20cheque $1M &amp; over</t>
  </si>
  <si>
    <r>
      <rPr>
        <b/>
        <sz val="18"/>
        <color rgb="FF0000FF"/>
        <rFont val="Arial"/>
        <family val="2"/>
      </rPr>
      <t>$190.8.00</t>
    </r>
    <r>
      <rPr>
        <sz val="18"/>
        <color rgb="FF0000FF"/>
        <rFont val="Arial"/>
        <family val="2"/>
      </rPr>
      <t xml:space="preserve"> applied only if monthly average balances fall below $5,000 (Primary Savings) and $50,000.00 (Signature Savings). All monthly fees waived after 12 months of inactivity.</t>
    </r>
  </si>
  <si>
    <r>
      <rPr>
        <b/>
        <sz val="18"/>
        <color rgb="FF0000FF"/>
        <rFont val="Arial"/>
        <family val="2"/>
      </rPr>
      <t xml:space="preserve">$3,948.49 - $4,000  </t>
    </r>
    <r>
      <rPr>
        <sz val="18"/>
        <color rgb="FF0000FF"/>
        <rFont val="Arial"/>
        <family val="2"/>
      </rPr>
      <t xml:space="preserve">                                                              Where incomplete information is received and search has to be conducted to facilitate processing an additional $444.71 will apply</t>
    </r>
    <r>
      <rPr>
        <b/>
        <sz val="18"/>
        <color rgb="FFFF0000"/>
        <rFont val="Arial"/>
        <family val="2"/>
      </rPr>
      <t>*</t>
    </r>
  </si>
  <si>
    <r>
      <rPr>
        <b/>
        <sz val="18"/>
        <color rgb="FF0000FF"/>
        <rFont val="Arial"/>
        <family val="2"/>
      </rPr>
      <t xml:space="preserve">$3,920.78 - $3,948.49 </t>
    </r>
    <r>
      <rPr>
        <sz val="18"/>
        <color rgb="FF0000FF"/>
        <rFont val="Arial"/>
        <family val="2"/>
      </rPr>
      <t xml:space="preserve">                                                          Repair item (missing/incorrect information)     GBP-J$737.68; USD-J$559.80</t>
    </r>
  </si>
  <si>
    <r>
      <rPr>
        <b/>
        <sz val="18"/>
        <color rgb="FF0000FF"/>
        <rFont val="Arial"/>
        <family val="2"/>
      </rPr>
      <t>$25.00 - $50.00</t>
    </r>
    <r>
      <rPr>
        <sz val="18"/>
        <color rgb="FF0000FF"/>
        <rFont val="Arial"/>
        <family val="2"/>
      </rPr>
      <t xml:space="preserve"> per transaction</t>
    </r>
  </si>
  <si>
    <r>
      <t xml:space="preserve">$31.00 - </t>
    </r>
    <r>
      <rPr>
        <b/>
        <sz val="18"/>
        <color rgb="FF0000FF"/>
        <rFont val="Arial"/>
        <family val="2"/>
      </rPr>
      <t>$60.00</t>
    </r>
    <r>
      <rPr>
        <sz val="18"/>
        <color rgb="FF0000FF"/>
        <rFont val="Arial"/>
        <family val="2"/>
      </rPr>
      <t xml:space="preserve"> per transaction</t>
    </r>
  </si>
  <si>
    <r>
      <t xml:space="preserve">Late charge of 6.471% of unpaid amount or </t>
    </r>
    <r>
      <rPr>
        <b/>
        <sz val="18"/>
        <color rgb="FF0000FF"/>
        <rFont val="Arial"/>
        <family val="2"/>
      </rPr>
      <t>Maximum $1,828.50</t>
    </r>
  </si>
  <si>
    <t xml:space="preserve">$249.64 - $301.15     </t>
  </si>
  <si>
    <t>6%,  0.37%</t>
  </si>
  <si>
    <r>
      <rPr>
        <b/>
        <sz val="18"/>
        <color rgb="FF0000FF"/>
        <rFont val="Arial"/>
        <family val="2"/>
      </rPr>
      <t>$221.93 - $249.64</t>
    </r>
    <r>
      <rPr>
        <sz val="18"/>
        <color rgb="FF0000FF"/>
        <rFont val="Arial"/>
        <family val="2"/>
      </rPr>
      <t xml:space="preserve">                                                           Repair item (missing/incorrect information) GBP-J$0; USD-J$0</t>
    </r>
  </si>
  <si>
    <r>
      <rPr>
        <b/>
        <sz val="18"/>
        <color rgb="FF0000FF"/>
        <rFont val="Arial"/>
        <family val="2"/>
      </rPr>
      <t>$2.75</t>
    </r>
    <r>
      <rPr>
        <sz val="18"/>
        <color rgb="FF0000FF"/>
        <rFont val="Arial"/>
        <family val="2"/>
      </rPr>
      <t xml:space="preserve">  - </t>
    </r>
    <r>
      <rPr>
        <sz val="18"/>
        <color rgb="FFFF0000"/>
        <rFont val="Arial"/>
        <family val="2"/>
      </rPr>
      <t>($9.00)</t>
    </r>
  </si>
  <si>
    <r>
      <rPr>
        <b/>
        <sz val="18"/>
        <color rgb="FF0000FF"/>
        <rFont val="Arial"/>
        <family val="2"/>
      </rPr>
      <t xml:space="preserve">12.36% </t>
    </r>
    <r>
      <rPr>
        <sz val="18"/>
        <color rgb="FF0000FF"/>
        <rFont val="Arial"/>
        <family val="2"/>
      </rPr>
      <t xml:space="preserve">to </t>
    </r>
    <r>
      <rPr>
        <sz val="18"/>
        <color rgb="FFFF0000"/>
        <rFont val="Arial"/>
        <family val="2"/>
      </rPr>
      <t>-15.25%</t>
    </r>
  </si>
  <si>
    <r>
      <t xml:space="preserve">($9.00) </t>
    </r>
    <r>
      <rPr>
        <sz val="18"/>
        <color rgb="FF0000FF"/>
        <rFont val="Arial"/>
        <family val="2"/>
      </rPr>
      <t>per transaction.</t>
    </r>
  </si>
  <si>
    <r>
      <rPr>
        <sz val="18"/>
        <color rgb="FFFF0000"/>
        <rFont val="Arial"/>
        <family val="2"/>
      </rPr>
      <t>($28.00)</t>
    </r>
    <r>
      <rPr>
        <sz val="18"/>
        <color rgb="FF0000FF"/>
        <rFont val="Arial"/>
        <family val="2"/>
      </rPr>
      <t xml:space="preserve"> - </t>
    </r>
    <r>
      <rPr>
        <b/>
        <sz val="18"/>
        <color rgb="FF0000FF"/>
        <rFont val="Arial"/>
        <family val="2"/>
      </rPr>
      <t>$1.00</t>
    </r>
  </si>
  <si>
    <r>
      <rPr>
        <sz val="18"/>
        <color rgb="FFFF0000"/>
        <rFont val="Arial"/>
        <family val="2"/>
      </rPr>
      <t>-47%</t>
    </r>
    <r>
      <rPr>
        <sz val="18"/>
        <color rgb="FF0000FF"/>
        <rFont val="Arial"/>
        <family val="2"/>
      </rPr>
      <t xml:space="preserve"> - </t>
    </r>
    <r>
      <rPr>
        <b/>
        <sz val="18"/>
        <color rgb="FF0000FF"/>
        <rFont val="Arial"/>
        <family val="2"/>
      </rPr>
      <t>2%</t>
    </r>
  </si>
  <si>
    <t>$408.10 -$ 500.00 Online- Free.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</si>
</sst>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_);[Red]\(&quot;$&quot;#,##0\)"/>
    <numFmt numFmtId="165" formatCode="&quot;$&quot;#,##0.00_);[Red]\(&quot;$&quot;#,##0.00\)"/>
    <numFmt numFmtId="166" formatCode="0.0"/>
    <numFmt numFmtId="167" formatCode="yyyy\ mm\ dd"/>
    <numFmt numFmtId="168" formatCode="&quot;$&quot;#,##0.00"/>
    <numFmt numFmtId="169" formatCode="&quot;$&quot;#,##0.00;[Red]&quot;$&quot;#,##0.00"/>
    <numFmt numFmtId="170" formatCode="0.0%"/>
    <numFmt numFmtId="171" formatCode="&quot;$&quot;#,##0.0_);[Red]\(&quot;$&quot;#,##0.0\)"/>
  </numFmts>
  <fonts count="28" x14ac:knownFonts="1"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i/>
      <sz val="18"/>
      <name val="Arial"/>
      <family val="2"/>
    </font>
    <font>
      <sz val="18"/>
      <color indexed="8"/>
      <name val="Arial"/>
      <family val="2"/>
    </font>
    <font>
      <b/>
      <i/>
      <sz val="18"/>
      <color indexed="12"/>
      <name val="Arial"/>
      <family val="2"/>
    </font>
    <font>
      <b/>
      <sz val="18"/>
      <color indexed="60"/>
      <name val="Arial"/>
      <family val="2"/>
    </font>
    <font>
      <b/>
      <sz val="18"/>
      <color indexed="17"/>
      <name val="Arial"/>
      <family val="2"/>
    </font>
    <font>
      <b/>
      <sz val="26"/>
      <color indexed="10"/>
      <name val="Arial"/>
      <family val="2"/>
    </font>
    <font>
      <b/>
      <sz val="20"/>
      <color theme="9" tint="-0.499984740745262"/>
      <name val="Arial"/>
      <family val="2"/>
    </font>
    <font>
      <sz val="18"/>
      <color theme="1"/>
      <name val="Arial"/>
      <family val="2"/>
    </font>
    <font>
      <sz val="18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  <font>
      <b/>
      <i/>
      <sz val="18"/>
      <color rgb="FFC00000"/>
      <name val="Arial"/>
      <family val="2"/>
    </font>
    <font>
      <b/>
      <sz val="22"/>
      <color theme="1"/>
      <name val="Arial"/>
      <family val="2"/>
    </font>
    <font>
      <sz val="18"/>
      <color rgb="FFFF0000"/>
      <name val="Arial"/>
      <family val="2"/>
    </font>
    <font>
      <sz val="10"/>
      <name val="Arial"/>
      <family val="2"/>
    </font>
    <font>
      <sz val="22"/>
      <color indexed="60"/>
      <name val="Arial"/>
      <family val="2"/>
    </font>
    <font>
      <b/>
      <sz val="26"/>
      <color rgb="FFFF000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Border="1"/>
    <xf numFmtId="167" fontId="4" fillId="0" borderId="0" xfId="0" applyNumberFormat="1" applyFont="1" applyFill="1" applyBorder="1" applyAlignment="1">
      <alignment horizontal="left"/>
    </xf>
    <xf numFmtId="167" fontId="4" fillId="0" borderId="0" xfId="0" applyNumberFormat="1" applyFont="1" applyFill="1" applyBorder="1" applyAlignment="1"/>
    <xf numFmtId="0" fontId="4" fillId="0" borderId="0" xfId="0" quotePrefix="1" applyFont="1" applyBorder="1"/>
    <xf numFmtId="168" fontId="14" fillId="2" borderId="1" xfId="0" applyNumberFormat="1" applyFont="1" applyFill="1" applyBorder="1" applyAlignment="1">
      <alignment horizontal="center" wrapText="1"/>
    </xf>
    <xf numFmtId="168" fontId="15" fillId="2" borderId="1" xfId="0" applyNumberFormat="1" applyFont="1" applyFill="1" applyBorder="1" applyAlignment="1">
      <alignment horizontal="center" wrapText="1"/>
    </xf>
    <xf numFmtId="168" fontId="14" fillId="0" borderId="1" xfId="0" applyNumberFormat="1" applyFont="1" applyFill="1" applyBorder="1" applyAlignment="1">
      <alignment horizontal="center" wrapText="1"/>
    </xf>
    <xf numFmtId="168" fontId="15" fillId="0" borderId="1" xfId="0" applyNumberFormat="1" applyFont="1" applyFill="1" applyBorder="1" applyAlignment="1">
      <alignment horizontal="center" wrapText="1"/>
    </xf>
    <xf numFmtId="168" fontId="15" fillId="0" borderId="1" xfId="0" quotePrefix="1" applyNumberFormat="1" applyFont="1" applyFill="1" applyBorder="1" applyAlignment="1">
      <alignment horizontal="center" wrapText="1"/>
    </xf>
    <xf numFmtId="168" fontId="14" fillId="2" borderId="1" xfId="0" quotePrefix="1" applyNumberFormat="1" applyFont="1" applyFill="1" applyBorder="1" applyAlignment="1">
      <alignment horizontal="center" wrapText="1"/>
    </xf>
    <xf numFmtId="168" fontId="15" fillId="2" borderId="1" xfId="0" quotePrefix="1" applyNumberFormat="1" applyFont="1" applyFill="1" applyBorder="1" applyAlignment="1">
      <alignment horizontal="center" wrapText="1"/>
    </xf>
    <xf numFmtId="165" fontId="14" fillId="2" borderId="1" xfId="0" applyNumberFormat="1" applyFont="1" applyFill="1" applyBorder="1" applyAlignment="1">
      <alignment horizontal="center" wrapText="1"/>
    </xf>
    <xf numFmtId="9" fontId="14" fillId="2" borderId="1" xfId="0" quotePrefix="1" applyNumberFormat="1" applyFont="1" applyFill="1" applyBorder="1" applyAlignment="1">
      <alignment horizontal="center" wrapText="1"/>
    </xf>
    <xf numFmtId="9" fontId="15" fillId="2" borderId="1" xfId="0" quotePrefix="1" applyNumberFormat="1" applyFont="1" applyFill="1" applyBorder="1" applyAlignment="1">
      <alignment horizontal="center" wrapText="1"/>
    </xf>
    <xf numFmtId="168" fontId="15" fillId="0" borderId="1" xfId="0" applyNumberFormat="1" applyFont="1" applyBorder="1" applyAlignment="1">
      <alignment horizontal="center" wrapText="1"/>
    </xf>
    <xf numFmtId="169" fontId="14" fillId="0" borderId="1" xfId="0" applyNumberFormat="1" applyFont="1" applyFill="1" applyBorder="1" applyAlignment="1">
      <alignment horizontal="center" wrapText="1"/>
    </xf>
    <xf numFmtId="169" fontId="14" fillId="2" borderId="1" xfId="0" applyNumberFormat="1" applyFont="1" applyFill="1" applyBorder="1" applyAlignment="1">
      <alignment horizontal="center" wrapText="1"/>
    </xf>
    <xf numFmtId="9" fontId="14" fillId="0" borderId="1" xfId="0" applyNumberFormat="1" applyFont="1" applyFill="1" applyBorder="1" applyAlignment="1">
      <alignment horizontal="center" wrapText="1"/>
    </xf>
    <xf numFmtId="165" fontId="14" fillId="2" borderId="1" xfId="0" quotePrefix="1" applyNumberFormat="1" applyFont="1" applyFill="1" applyBorder="1" applyAlignment="1">
      <alignment horizontal="center" wrapText="1"/>
    </xf>
    <xf numFmtId="168" fontId="14" fillId="0" borderId="1" xfId="0" quotePrefix="1" applyNumberFormat="1" applyFont="1" applyFill="1" applyBorder="1" applyAlignment="1">
      <alignment horizontal="center" wrapText="1"/>
    </xf>
    <xf numFmtId="168" fontId="14" fillId="0" borderId="1" xfId="0" applyNumberFormat="1" applyFont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8" fontId="15" fillId="3" borderId="1" xfId="0" applyNumberFormat="1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167" fontId="18" fillId="0" borderId="0" xfId="0" applyNumberFormat="1" applyFont="1"/>
    <xf numFmtId="169" fontId="14" fillId="3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9" fontId="15" fillId="2" borderId="1" xfId="0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165" fontId="15" fillId="2" borderId="1" xfId="0" quotePrefix="1" applyNumberFormat="1" applyFont="1" applyFill="1" applyBorder="1" applyAlignment="1">
      <alignment horizontal="center" wrapText="1"/>
    </xf>
    <xf numFmtId="165" fontId="15" fillId="2" borderId="1" xfId="0" applyNumberFormat="1" applyFont="1" applyFill="1" applyBorder="1" applyAlignment="1">
      <alignment horizontal="center" wrapText="1"/>
    </xf>
    <xf numFmtId="9" fontId="15" fillId="0" borderId="1" xfId="0" applyNumberFormat="1" applyFont="1" applyFill="1" applyBorder="1" applyAlignment="1">
      <alignment horizontal="center" wrapText="1"/>
    </xf>
    <xf numFmtId="169" fontId="15" fillId="3" borderId="1" xfId="0" applyNumberFormat="1" applyFont="1" applyFill="1" applyBorder="1" applyAlignment="1">
      <alignment horizontal="center" wrapText="1"/>
    </xf>
    <xf numFmtId="169" fontId="15" fillId="2" borderId="1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168" fontId="4" fillId="2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8" fontId="4" fillId="2" borderId="1" xfId="0" quotePrefix="1" applyNumberFormat="1" applyFont="1" applyFill="1" applyBorder="1" applyAlignment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168" fontId="4" fillId="0" borderId="1" xfId="0" quotePrefix="1" applyNumberFormat="1" applyFont="1" applyFill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168" fontId="4" fillId="3" borderId="1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5" borderId="4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66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166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9" fontId="20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68" fontId="15" fillId="3" borderId="1" xfId="0" applyNumberFormat="1" applyFont="1" applyFill="1" applyBorder="1" applyAlignment="1">
      <alignment wrapText="1"/>
    </xf>
    <xf numFmtId="4" fontId="14" fillId="3" borderId="1" xfId="0" applyNumberFormat="1" applyFont="1" applyFill="1" applyBorder="1" applyAlignment="1">
      <alignment wrapText="1"/>
    </xf>
    <xf numFmtId="4" fontId="15" fillId="3" borderId="1" xfId="0" applyNumberFormat="1" applyFont="1" applyFill="1" applyBorder="1" applyAlignment="1">
      <alignment wrapText="1"/>
    </xf>
    <xf numFmtId="0" fontId="4" fillId="0" borderId="1" xfId="0" quotePrefix="1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68" fontId="14" fillId="3" borderId="1" xfId="0" applyNumberFormat="1" applyFont="1" applyFill="1" applyBorder="1" applyAlignment="1">
      <alignment wrapText="1"/>
    </xf>
    <xf numFmtId="9" fontId="14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8" fontId="19" fillId="3" borderId="1" xfId="0" applyNumberFormat="1" applyFont="1" applyFill="1" applyBorder="1" applyAlignment="1">
      <alignment wrapText="1"/>
    </xf>
    <xf numFmtId="168" fontId="22" fillId="3" borderId="1" xfId="0" applyNumberFormat="1" applyFont="1" applyFill="1" applyBorder="1" applyAlignment="1">
      <alignment wrapText="1"/>
    </xf>
    <xf numFmtId="2" fontId="15" fillId="3" borderId="1" xfId="0" applyNumberFormat="1" applyFont="1" applyFill="1" applyBorder="1" applyAlignment="1">
      <alignment wrapText="1"/>
    </xf>
    <xf numFmtId="168" fontId="14" fillId="3" borderId="1" xfId="0" applyNumberFormat="1" applyFont="1" applyFill="1" applyBorder="1" applyAlignment="1">
      <alignment horizontal="center" wrapText="1"/>
    </xf>
    <xf numFmtId="9" fontId="15" fillId="3" borderId="1" xfId="0" applyNumberFormat="1" applyFont="1" applyFill="1" applyBorder="1" applyAlignment="1">
      <alignment horizontal="center" wrapText="1"/>
    </xf>
    <xf numFmtId="9" fontId="14" fillId="3" borderId="1" xfId="0" applyNumberFormat="1" applyFont="1" applyFill="1" applyBorder="1" applyAlignment="1">
      <alignment horizontal="center" wrapText="1"/>
    </xf>
    <xf numFmtId="2" fontId="14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" fontId="1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wrapText="1"/>
    </xf>
    <xf numFmtId="9" fontId="14" fillId="0" borderId="1" xfId="0" quotePrefix="1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left" wrapText="1"/>
    </xf>
    <xf numFmtId="9" fontId="14" fillId="3" borderId="1" xfId="0" quotePrefix="1" applyNumberFormat="1" applyFont="1" applyFill="1" applyBorder="1" applyAlignment="1">
      <alignment horizontal="center" wrapText="1"/>
    </xf>
    <xf numFmtId="9" fontId="15" fillId="3" borderId="1" xfId="0" quotePrefix="1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167" fontId="5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167" fontId="1" fillId="0" borderId="0" xfId="0" applyNumberFormat="1" applyFont="1" applyAlignment="1">
      <alignment wrapText="1"/>
    </xf>
    <xf numFmtId="0" fontId="5" fillId="5" borderId="3" xfId="0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9" fontId="4" fillId="0" borderId="1" xfId="0" quotePrefix="1" applyNumberFormat="1" applyFont="1" applyFill="1" applyBorder="1" applyAlignment="1">
      <alignment horizontal="center" wrapText="1"/>
    </xf>
    <xf numFmtId="9" fontId="4" fillId="2" borderId="1" xfId="0" quotePrefix="1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170" fontId="4" fillId="2" borderId="1" xfId="0" quotePrefix="1" applyNumberFormat="1" applyFont="1" applyFill="1" applyBorder="1" applyAlignment="1">
      <alignment horizontal="center" wrapText="1"/>
    </xf>
    <xf numFmtId="9" fontId="4" fillId="2" borderId="1" xfId="0" applyNumberFormat="1" applyFont="1" applyFill="1" applyBorder="1" applyAlignment="1">
      <alignment horizontal="center" wrapText="1"/>
    </xf>
    <xf numFmtId="0" fontId="15" fillId="2" borderId="1" xfId="0" quotePrefix="1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168" fontId="4" fillId="3" borderId="1" xfId="0" applyNumberFormat="1" applyFont="1" applyFill="1" applyBorder="1" applyAlignment="1">
      <alignment wrapText="1"/>
    </xf>
    <xf numFmtId="168" fontId="15" fillId="0" borderId="1" xfId="0" applyNumberFormat="1" applyFont="1" applyBorder="1" applyAlignment="1">
      <alignment horizontal="left" wrapText="1"/>
    </xf>
    <xf numFmtId="171" fontId="15" fillId="0" borderId="1" xfId="0" applyNumberFormat="1" applyFont="1" applyFill="1" applyBorder="1" applyAlignment="1">
      <alignment horizontal="center" wrapText="1"/>
    </xf>
    <xf numFmtId="165" fontId="24" fillId="2" borderId="0" xfId="0" applyNumberFormat="1" applyFont="1" applyFill="1" applyAlignment="1">
      <alignment wrapText="1"/>
    </xf>
    <xf numFmtId="10" fontId="25" fillId="2" borderId="0" xfId="1" applyNumberFormat="1" applyFont="1" applyFill="1" applyAlignment="1">
      <alignment wrapText="1"/>
    </xf>
    <xf numFmtId="9" fontId="24" fillId="2" borderId="0" xfId="1" applyFont="1" applyFill="1" applyAlignment="1">
      <alignment wrapText="1"/>
    </xf>
    <xf numFmtId="168" fontId="24" fillId="2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wrapText="1"/>
    </xf>
    <xf numFmtId="10" fontId="3" fillId="0" borderId="0" xfId="0" applyNumberFormat="1" applyFont="1" applyFill="1" applyAlignment="1">
      <alignment wrapText="1"/>
    </xf>
    <xf numFmtId="9" fontId="3" fillId="0" borderId="0" xfId="1" applyFont="1" applyFill="1" applyAlignment="1">
      <alignment wrapText="1"/>
    </xf>
    <xf numFmtId="10" fontId="26" fillId="0" borderId="0" xfId="0" applyNumberFormat="1" applyFont="1" applyFill="1" applyAlignment="1">
      <alignment wrapText="1"/>
    </xf>
    <xf numFmtId="168" fontId="26" fillId="0" borderId="0" xfId="0" applyNumberFormat="1" applyFont="1" applyFill="1" applyAlignment="1">
      <alignment wrapText="1"/>
    </xf>
    <xf numFmtId="9" fontId="26" fillId="0" borderId="0" xfId="1" applyFont="1" applyFill="1" applyAlignment="1">
      <alignment wrapText="1"/>
    </xf>
    <xf numFmtId="0" fontId="1" fillId="2" borderId="10" xfId="0" applyFont="1" applyFill="1" applyBorder="1" applyAlignment="1">
      <alignment wrapText="1"/>
    </xf>
    <xf numFmtId="168" fontId="3" fillId="2" borderId="11" xfId="0" applyNumberFormat="1" applyFont="1" applyFill="1" applyBorder="1" applyAlignment="1">
      <alignment wrapText="1"/>
    </xf>
    <xf numFmtId="168" fontId="3" fillId="2" borderId="10" xfId="0" applyNumberFormat="1" applyFont="1" applyFill="1" applyBorder="1" applyAlignment="1">
      <alignment wrapText="1"/>
    </xf>
    <xf numFmtId="9" fontId="3" fillId="2" borderId="10" xfId="1" applyFont="1" applyFill="1" applyBorder="1" applyAlignment="1">
      <alignment wrapText="1"/>
    </xf>
    <xf numFmtId="168" fontId="14" fillId="3" borderId="1" xfId="0" applyNumberFormat="1" applyFont="1" applyFill="1" applyBorder="1"/>
    <xf numFmtId="0" fontId="15" fillId="7" borderId="1" xfId="0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 wrapText="1"/>
    </xf>
    <xf numFmtId="168" fontId="17" fillId="3" borderId="1" xfId="0" applyNumberFormat="1" applyFont="1" applyFill="1" applyBorder="1" applyAlignment="1">
      <alignment wrapText="1"/>
    </xf>
    <xf numFmtId="168" fontId="17" fillId="2" borderId="1" xfId="0" applyNumberFormat="1" applyFont="1" applyFill="1" applyBorder="1" applyAlignment="1">
      <alignment horizontal="center" wrapText="1"/>
    </xf>
    <xf numFmtId="168" fontId="17" fillId="0" borderId="1" xfId="0" applyNumberFormat="1" applyFont="1" applyBorder="1" applyAlignment="1">
      <alignment horizontal="center" wrapText="1"/>
    </xf>
    <xf numFmtId="9" fontId="17" fillId="0" borderId="1" xfId="0" applyNumberFormat="1" applyFont="1" applyFill="1" applyBorder="1" applyAlignment="1">
      <alignment horizontal="center" wrapText="1"/>
    </xf>
    <xf numFmtId="168" fontId="15" fillId="3" borderId="1" xfId="0" applyNumberFormat="1" applyFont="1" applyFill="1" applyBorder="1"/>
    <xf numFmtId="165" fontId="17" fillId="2" borderId="1" xfId="0" quotePrefix="1" applyNumberFormat="1" applyFont="1" applyFill="1" applyBorder="1" applyAlignment="1">
      <alignment horizontal="center" wrapText="1"/>
    </xf>
    <xf numFmtId="170" fontId="17" fillId="2" borderId="1" xfId="0" quotePrefix="1" applyNumberFormat="1" applyFont="1" applyFill="1" applyBorder="1" applyAlignment="1">
      <alignment horizontal="center" wrapText="1"/>
    </xf>
    <xf numFmtId="9" fontId="17" fillId="2" borderId="1" xfId="0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 wrapText="1"/>
    </xf>
    <xf numFmtId="10" fontId="17" fillId="2" borderId="1" xfId="0" quotePrefix="1" applyNumberFormat="1" applyFont="1" applyFill="1" applyBorder="1" applyAlignment="1">
      <alignment horizontal="center" wrapText="1"/>
    </xf>
    <xf numFmtId="9" fontId="17" fillId="2" borderId="1" xfId="0" quotePrefix="1" applyNumberFormat="1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2"/>
  <sheetViews>
    <sheetView tabSelected="1" view="pageBreakPreview" topLeftCell="A58" zoomScale="46" zoomScaleNormal="50" zoomScaleSheetLayoutView="46" workbookViewId="0">
      <pane xSplit="1" topLeftCell="B1" activePane="topRight" state="frozen"/>
      <selection pane="topRight" activeCell="E74" sqref="E74"/>
    </sheetView>
  </sheetViews>
  <sheetFormatPr defaultColWidth="9" defaultRowHeight="14.25" x14ac:dyDescent="0.2"/>
  <cols>
    <col min="1" max="1" width="17.7109375" style="50" customWidth="1"/>
    <col min="2" max="2" width="86.7109375" style="100" customWidth="1"/>
    <col min="3" max="3" width="77.28515625" style="50" customWidth="1"/>
    <col min="4" max="5" width="76.28515625" style="50" customWidth="1"/>
    <col min="6" max="6" width="60.28515625" style="50" customWidth="1"/>
    <col min="7" max="7" width="57.140625" style="50" customWidth="1"/>
    <col min="8" max="9" width="51.85546875" style="50" customWidth="1"/>
    <col min="10" max="10" width="14.42578125" style="50" customWidth="1"/>
    <col min="11" max="11" width="17.85546875" style="50" customWidth="1"/>
    <col min="12" max="12" width="20.140625" style="50" bestFit="1" customWidth="1"/>
    <col min="13" max="13" width="21.5703125" style="50" bestFit="1" customWidth="1"/>
    <col min="14" max="14" width="12.140625" style="50" customWidth="1"/>
    <col min="15" max="15" width="9" style="50"/>
    <col min="16" max="16" width="13.28515625" style="50" customWidth="1"/>
    <col min="17" max="17" width="13.85546875" style="50" customWidth="1"/>
    <col min="18" max="18" width="15.5703125" style="50" customWidth="1"/>
    <col min="19" max="19" width="14.140625" style="50" customWidth="1"/>
    <col min="20" max="20" width="13" style="50" customWidth="1"/>
    <col min="21" max="256" width="9" style="50"/>
    <col min="257" max="257" width="14.5703125" style="50" customWidth="1"/>
    <col min="258" max="258" width="81.28515625" style="50" customWidth="1"/>
    <col min="259" max="259" width="81" style="50" customWidth="1"/>
    <col min="260" max="260" width="77.28515625" style="50" customWidth="1"/>
    <col min="261" max="261" width="79.42578125" style="50" customWidth="1"/>
    <col min="262" max="262" width="60.28515625" style="50" customWidth="1"/>
    <col min="263" max="263" width="57.140625" style="50" customWidth="1"/>
    <col min="264" max="265" width="51.85546875" style="50" customWidth="1"/>
    <col min="266" max="512" width="9" style="50"/>
    <col min="513" max="513" width="14.5703125" style="50" customWidth="1"/>
    <col min="514" max="514" width="81.28515625" style="50" customWidth="1"/>
    <col min="515" max="515" width="81" style="50" customWidth="1"/>
    <col min="516" max="516" width="77.28515625" style="50" customWidth="1"/>
    <col min="517" max="517" width="79.42578125" style="50" customWidth="1"/>
    <col min="518" max="518" width="60.28515625" style="50" customWidth="1"/>
    <col min="519" max="519" width="57.140625" style="50" customWidth="1"/>
    <col min="520" max="521" width="51.85546875" style="50" customWidth="1"/>
    <col min="522" max="768" width="9" style="50"/>
    <col min="769" max="769" width="14.5703125" style="50" customWidth="1"/>
    <col min="770" max="770" width="81.28515625" style="50" customWidth="1"/>
    <col min="771" max="771" width="81" style="50" customWidth="1"/>
    <col min="772" max="772" width="77.28515625" style="50" customWidth="1"/>
    <col min="773" max="773" width="79.42578125" style="50" customWidth="1"/>
    <col min="774" max="774" width="60.28515625" style="50" customWidth="1"/>
    <col min="775" max="775" width="57.140625" style="50" customWidth="1"/>
    <col min="776" max="777" width="51.85546875" style="50" customWidth="1"/>
    <col min="778" max="1024" width="9" style="50"/>
    <col min="1025" max="1025" width="14.5703125" style="50" customWidth="1"/>
    <col min="1026" max="1026" width="81.28515625" style="50" customWidth="1"/>
    <col min="1027" max="1027" width="81" style="50" customWidth="1"/>
    <col min="1028" max="1028" width="77.28515625" style="50" customWidth="1"/>
    <col min="1029" max="1029" width="79.42578125" style="50" customWidth="1"/>
    <col min="1030" max="1030" width="60.28515625" style="50" customWidth="1"/>
    <col min="1031" max="1031" width="57.140625" style="50" customWidth="1"/>
    <col min="1032" max="1033" width="51.85546875" style="50" customWidth="1"/>
    <col min="1034" max="1280" width="9" style="50"/>
    <col min="1281" max="1281" width="14.5703125" style="50" customWidth="1"/>
    <col min="1282" max="1282" width="81.28515625" style="50" customWidth="1"/>
    <col min="1283" max="1283" width="81" style="50" customWidth="1"/>
    <col min="1284" max="1284" width="77.28515625" style="50" customWidth="1"/>
    <col min="1285" max="1285" width="79.42578125" style="50" customWidth="1"/>
    <col min="1286" max="1286" width="60.28515625" style="50" customWidth="1"/>
    <col min="1287" max="1287" width="57.140625" style="50" customWidth="1"/>
    <col min="1288" max="1289" width="51.85546875" style="50" customWidth="1"/>
    <col min="1290" max="1536" width="9" style="50"/>
    <col min="1537" max="1537" width="14.5703125" style="50" customWidth="1"/>
    <col min="1538" max="1538" width="81.28515625" style="50" customWidth="1"/>
    <col min="1539" max="1539" width="81" style="50" customWidth="1"/>
    <col min="1540" max="1540" width="77.28515625" style="50" customWidth="1"/>
    <col min="1541" max="1541" width="79.42578125" style="50" customWidth="1"/>
    <col min="1542" max="1542" width="60.28515625" style="50" customWidth="1"/>
    <col min="1543" max="1543" width="57.140625" style="50" customWidth="1"/>
    <col min="1544" max="1545" width="51.85546875" style="50" customWidth="1"/>
    <col min="1546" max="1792" width="9" style="50"/>
    <col min="1793" max="1793" width="14.5703125" style="50" customWidth="1"/>
    <col min="1794" max="1794" width="81.28515625" style="50" customWidth="1"/>
    <col min="1795" max="1795" width="81" style="50" customWidth="1"/>
    <col min="1796" max="1796" width="77.28515625" style="50" customWidth="1"/>
    <col min="1797" max="1797" width="79.42578125" style="50" customWidth="1"/>
    <col min="1798" max="1798" width="60.28515625" style="50" customWidth="1"/>
    <col min="1799" max="1799" width="57.140625" style="50" customWidth="1"/>
    <col min="1800" max="1801" width="51.85546875" style="50" customWidth="1"/>
    <col min="1802" max="2048" width="9" style="50"/>
    <col min="2049" max="2049" width="14.5703125" style="50" customWidth="1"/>
    <col min="2050" max="2050" width="81.28515625" style="50" customWidth="1"/>
    <col min="2051" max="2051" width="81" style="50" customWidth="1"/>
    <col min="2052" max="2052" width="77.28515625" style="50" customWidth="1"/>
    <col min="2053" max="2053" width="79.42578125" style="50" customWidth="1"/>
    <col min="2054" max="2054" width="60.28515625" style="50" customWidth="1"/>
    <col min="2055" max="2055" width="57.140625" style="50" customWidth="1"/>
    <col min="2056" max="2057" width="51.85546875" style="50" customWidth="1"/>
    <col min="2058" max="2304" width="9" style="50"/>
    <col min="2305" max="2305" width="14.5703125" style="50" customWidth="1"/>
    <col min="2306" max="2306" width="81.28515625" style="50" customWidth="1"/>
    <col min="2307" max="2307" width="81" style="50" customWidth="1"/>
    <col min="2308" max="2308" width="77.28515625" style="50" customWidth="1"/>
    <col min="2309" max="2309" width="79.42578125" style="50" customWidth="1"/>
    <col min="2310" max="2310" width="60.28515625" style="50" customWidth="1"/>
    <col min="2311" max="2311" width="57.140625" style="50" customWidth="1"/>
    <col min="2312" max="2313" width="51.85546875" style="50" customWidth="1"/>
    <col min="2314" max="2560" width="9" style="50"/>
    <col min="2561" max="2561" width="14.5703125" style="50" customWidth="1"/>
    <col min="2562" max="2562" width="81.28515625" style="50" customWidth="1"/>
    <col min="2563" max="2563" width="81" style="50" customWidth="1"/>
    <col min="2564" max="2564" width="77.28515625" style="50" customWidth="1"/>
    <col min="2565" max="2565" width="79.42578125" style="50" customWidth="1"/>
    <col min="2566" max="2566" width="60.28515625" style="50" customWidth="1"/>
    <col min="2567" max="2567" width="57.140625" style="50" customWidth="1"/>
    <col min="2568" max="2569" width="51.85546875" style="50" customWidth="1"/>
    <col min="2570" max="2816" width="9" style="50"/>
    <col min="2817" max="2817" width="14.5703125" style="50" customWidth="1"/>
    <col min="2818" max="2818" width="81.28515625" style="50" customWidth="1"/>
    <col min="2819" max="2819" width="81" style="50" customWidth="1"/>
    <col min="2820" max="2820" width="77.28515625" style="50" customWidth="1"/>
    <col min="2821" max="2821" width="79.42578125" style="50" customWidth="1"/>
    <col min="2822" max="2822" width="60.28515625" style="50" customWidth="1"/>
    <col min="2823" max="2823" width="57.140625" style="50" customWidth="1"/>
    <col min="2824" max="2825" width="51.85546875" style="50" customWidth="1"/>
    <col min="2826" max="3072" width="9" style="50"/>
    <col min="3073" max="3073" width="14.5703125" style="50" customWidth="1"/>
    <col min="3074" max="3074" width="81.28515625" style="50" customWidth="1"/>
    <col min="3075" max="3075" width="81" style="50" customWidth="1"/>
    <col min="3076" max="3076" width="77.28515625" style="50" customWidth="1"/>
    <col min="3077" max="3077" width="79.42578125" style="50" customWidth="1"/>
    <col min="3078" max="3078" width="60.28515625" style="50" customWidth="1"/>
    <col min="3079" max="3079" width="57.140625" style="50" customWidth="1"/>
    <col min="3080" max="3081" width="51.85546875" style="50" customWidth="1"/>
    <col min="3082" max="3328" width="9" style="50"/>
    <col min="3329" max="3329" width="14.5703125" style="50" customWidth="1"/>
    <col min="3330" max="3330" width="81.28515625" style="50" customWidth="1"/>
    <col min="3331" max="3331" width="81" style="50" customWidth="1"/>
    <col min="3332" max="3332" width="77.28515625" style="50" customWidth="1"/>
    <col min="3333" max="3333" width="79.42578125" style="50" customWidth="1"/>
    <col min="3334" max="3334" width="60.28515625" style="50" customWidth="1"/>
    <col min="3335" max="3335" width="57.140625" style="50" customWidth="1"/>
    <col min="3336" max="3337" width="51.85546875" style="50" customWidth="1"/>
    <col min="3338" max="3584" width="9" style="50"/>
    <col min="3585" max="3585" width="14.5703125" style="50" customWidth="1"/>
    <col min="3586" max="3586" width="81.28515625" style="50" customWidth="1"/>
    <col min="3587" max="3587" width="81" style="50" customWidth="1"/>
    <col min="3588" max="3588" width="77.28515625" style="50" customWidth="1"/>
    <col min="3589" max="3589" width="79.42578125" style="50" customWidth="1"/>
    <col min="3590" max="3590" width="60.28515625" style="50" customWidth="1"/>
    <col min="3591" max="3591" width="57.140625" style="50" customWidth="1"/>
    <col min="3592" max="3593" width="51.85546875" style="50" customWidth="1"/>
    <col min="3594" max="3840" width="9" style="50"/>
    <col min="3841" max="3841" width="14.5703125" style="50" customWidth="1"/>
    <col min="3842" max="3842" width="81.28515625" style="50" customWidth="1"/>
    <col min="3843" max="3843" width="81" style="50" customWidth="1"/>
    <col min="3844" max="3844" width="77.28515625" style="50" customWidth="1"/>
    <col min="3845" max="3845" width="79.42578125" style="50" customWidth="1"/>
    <col min="3846" max="3846" width="60.28515625" style="50" customWidth="1"/>
    <col min="3847" max="3847" width="57.140625" style="50" customWidth="1"/>
    <col min="3848" max="3849" width="51.85546875" style="50" customWidth="1"/>
    <col min="3850" max="4096" width="9" style="50"/>
    <col min="4097" max="4097" width="14.5703125" style="50" customWidth="1"/>
    <col min="4098" max="4098" width="81.28515625" style="50" customWidth="1"/>
    <col min="4099" max="4099" width="81" style="50" customWidth="1"/>
    <col min="4100" max="4100" width="77.28515625" style="50" customWidth="1"/>
    <col min="4101" max="4101" width="79.42578125" style="50" customWidth="1"/>
    <col min="4102" max="4102" width="60.28515625" style="50" customWidth="1"/>
    <col min="4103" max="4103" width="57.140625" style="50" customWidth="1"/>
    <col min="4104" max="4105" width="51.85546875" style="50" customWidth="1"/>
    <col min="4106" max="4352" width="9" style="50"/>
    <col min="4353" max="4353" width="14.5703125" style="50" customWidth="1"/>
    <col min="4354" max="4354" width="81.28515625" style="50" customWidth="1"/>
    <col min="4355" max="4355" width="81" style="50" customWidth="1"/>
    <col min="4356" max="4356" width="77.28515625" style="50" customWidth="1"/>
    <col min="4357" max="4357" width="79.42578125" style="50" customWidth="1"/>
    <col min="4358" max="4358" width="60.28515625" style="50" customWidth="1"/>
    <col min="4359" max="4359" width="57.140625" style="50" customWidth="1"/>
    <col min="4360" max="4361" width="51.85546875" style="50" customWidth="1"/>
    <col min="4362" max="4608" width="9" style="50"/>
    <col min="4609" max="4609" width="14.5703125" style="50" customWidth="1"/>
    <col min="4610" max="4610" width="81.28515625" style="50" customWidth="1"/>
    <col min="4611" max="4611" width="81" style="50" customWidth="1"/>
    <col min="4612" max="4612" width="77.28515625" style="50" customWidth="1"/>
    <col min="4613" max="4613" width="79.42578125" style="50" customWidth="1"/>
    <col min="4614" max="4614" width="60.28515625" style="50" customWidth="1"/>
    <col min="4615" max="4615" width="57.140625" style="50" customWidth="1"/>
    <col min="4616" max="4617" width="51.85546875" style="50" customWidth="1"/>
    <col min="4618" max="4864" width="9" style="50"/>
    <col min="4865" max="4865" width="14.5703125" style="50" customWidth="1"/>
    <col min="4866" max="4866" width="81.28515625" style="50" customWidth="1"/>
    <col min="4867" max="4867" width="81" style="50" customWidth="1"/>
    <col min="4868" max="4868" width="77.28515625" style="50" customWidth="1"/>
    <col min="4869" max="4869" width="79.42578125" style="50" customWidth="1"/>
    <col min="4870" max="4870" width="60.28515625" style="50" customWidth="1"/>
    <col min="4871" max="4871" width="57.140625" style="50" customWidth="1"/>
    <col min="4872" max="4873" width="51.85546875" style="50" customWidth="1"/>
    <col min="4874" max="5120" width="9" style="50"/>
    <col min="5121" max="5121" width="14.5703125" style="50" customWidth="1"/>
    <col min="5122" max="5122" width="81.28515625" style="50" customWidth="1"/>
    <col min="5123" max="5123" width="81" style="50" customWidth="1"/>
    <col min="5124" max="5124" width="77.28515625" style="50" customWidth="1"/>
    <col min="5125" max="5125" width="79.42578125" style="50" customWidth="1"/>
    <col min="5126" max="5126" width="60.28515625" style="50" customWidth="1"/>
    <col min="5127" max="5127" width="57.140625" style="50" customWidth="1"/>
    <col min="5128" max="5129" width="51.85546875" style="50" customWidth="1"/>
    <col min="5130" max="5376" width="9" style="50"/>
    <col min="5377" max="5377" width="14.5703125" style="50" customWidth="1"/>
    <col min="5378" max="5378" width="81.28515625" style="50" customWidth="1"/>
    <col min="5379" max="5379" width="81" style="50" customWidth="1"/>
    <col min="5380" max="5380" width="77.28515625" style="50" customWidth="1"/>
    <col min="5381" max="5381" width="79.42578125" style="50" customWidth="1"/>
    <col min="5382" max="5382" width="60.28515625" style="50" customWidth="1"/>
    <col min="5383" max="5383" width="57.140625" style="50" customWidth="1"/>
    <col min="5384" max="5385" width="51.85546875" style="50" customWidth="1"/>
    <col min="5386" max="5632" width="9" style="50"/>
    <col min="5633" max="5633" width="14.5703125" style="50" customWidth="1"/>
    <col min="5634" max="5634" width="81.28515625" style="50" customWidth="1"/>
    <col min="5635" max="5635" width="81" style="50" customWidth="1"/>
    <col min="5636" max="5636" width="77.28515625" style="50" customWidth="1"/>
    <col min="5637" max="5637" width="79.42578125" style="50" customWidth="1"/>
    <col min="5638" max="5638" width="60.28515625" style="50" customWidth="1"/>
    <col min="5639" max="5639" width="57.140625" style="50" customWidth="1"/>
    <col min="5640" max="5641" width="51.85546875" style="50" customWidth="1"/>
    <col min="5642" max="5888" width="9" style="50"/>
    <col min="5889" max="5889" width="14.5703125" style="50" customWidth="1"/>
    <col min="5890" max="5890" width="81.28515625" style="50" customWidth="1"/>
    <col min="5891" max="5891" width="81" style="50" customWidth="1"/>
    <col min="5892" max="5892" width="77.28515625" style="50" customWidth="1"/>
    <col min="5893" max="5893" width="79.42578125" style="50" customWidth="1"/>
    <col min="5894" max="5894" width="60.28515625" style="50" customWidth="1"/>
    <col min="5895" max="5895" width="57.140625" style="50" customWidth="1"/>
    <col min="5896" max="5897" width="51.85546875" style="50" customWidth="1"/>
    <col min="5898" max="6144" width="9" style="50"/>
    <col min="6145" max="6145" width="14.5703125" style="50" customWidth="1"/>
    <col min="6146" max="6146" width="81.28515625" style="50" customWidth="1"/>
    <col min="6147" max="6147" width="81" style="50" customWidth="1"/>
    <col min="6148" max="6148" width="77.28515625" style="50" customWidth="1"/>
    <col min="6149" max="6149" width="79.42578125" style="50" customWidth="1"/>
    <col min="6150" max="6150" width="60.28515625" style="50" customWidth="1"/>
    <col min="6151" max="6151" width="57.140625" style="50" customWidth="1"/>
    <col min="6152" max="6153" width="51.85546875" style="50" customWidth="1"/>
    <col min="6154" max="6400" width="9" style="50"/>
    <col min="6401" max="6401" width="14.5703125" style="50" customWidth="1"/>
    <col min="6402" max="6402" width="81.28515625" style="50" customWidth="1"/>
    <col min="6403" max="6403" width="81" style="50" customWidth="1"/>
    <col min="6404" max="6404" width="77.28515625" style="50" customWidth="1"/>
    <col min="6405" max="6405" width="79.42578125" style="50" customWidth="1"/>
    <col min="6406" max="6406" width="60.28515625" style="50" customWidth="1"/>
    <col min="6407" max="6407" width="57.140625" style="50" customWidth="1"/>
    <col min="6408" max="6409" width="51.85546875" style="50" customWidth="1"/>
    <col min="6410" max="6656" width="9" style="50"/>
    <col min="6657" max="6657" width="14.5703125" style="50" customWidth="1"/>
    <col min="6658" max="6658" width="81.28515625" style="50" customWidth="1"/>
    <col min="6659" max="6659" width="81" style="50" customWidth="1"/>
    <col min="6660" max="6660" width="77.28515625" style="50" customWidth="1"/>
    <col min="6661" max="6661" width="79.42578125" style="50" customWidth="1"/>
    <col min="6662" max="6662" width="60.28515625" style="50" customWidth="1"/>
    <col min="6663" max="6663" width="57.140625" style="50" customWidth="1"/>
    <col min="6664" max="6665" width="51.85546875" style="50" customWidth="1"/>
    <col min="6666" max="6912" width="9" style="50"/>
    <col min="6913" max="6913" width="14.5703125" style="50" customWidth="1"/>
    <col min="6914" max="6914" width="81.28515625" style="50" customWidth="1"/>
    <col min="6915" max="6915" width="81" style="50" customWidth="1"/>
    <col min="6916" max="6916" width="77.28515625" style="50" customWidth="1"/>
    <col min="6917" max="6917" width="79.42578125" style="50" customWidth="1"/>
    <col min="6918" max="6918" width="60.28515625" style="50" customWidth="1"/>
    <col min="6919" max="6919" width="57.140625" style="50" customWidth="1"/>
    <col min="6920" max="6921" width="51.85546875" style="50" customWidth="1"/>
    <col min="6922" max="7168" width="9" style="50"/>
    <col min="7169" max="7169" width="14.5703125" style="50" customWidth="1"/>
    <col min="7170" max="7170" width="81.28515625" style="50" customWidth="1"/>
    <col min="7171" max="7171" width="81" style="50" customWidth="1"/>
    <col min="7172" max="7172" width="77.28515625" style="50" customWidth="1"/>
    <col min="7173" max="7173" width="79.42578125" style="50" customWidth="1"/>
    <col min="7174" max="7174" width="60.28515625" style="50" customWidth="1"/>
    <col min="7175" max="7175" width="57.140625" style="50" customWidth="1"/>
    <col min="7176" max="7177" width="51.85546875" style="50" customWidth="1"/>
    <col min="7178" max="7424" width="9" style="50"/>
    <col min="7425" max="7425" width="14.5703125" style="50" customWidth="1"/>
    <col min="7426" max="7426" width="81.28515625" style="50" customWidth="1"/>
    <col min="7427" max="7427" width="81" style="50" customWidth="1"/>
    <col min="7428" max="7428" width="77.28515625" style="50" customWidth="1"/>
    <col min="7429" max="7429" width="79.42578125" style="50" customWidth="1"/>
    <col min="7430" max="7430" width="60.28515625" style="50" customWidth="1"/>
    <col min="7431" max="7431" width="57.140625" style="50" customWidth="1"/>
    <col min="7432" max="7433" width="51.85546875" style="50" customWidth="1"/>
    <col min="7434" max="7680" width="9" style="50"/>
    <col min="7681" max="7681" width="14.5703125" style="50" customWidth="1"/>
    <col min="7682" max="7682" width="81.28515625" style="50" customWidth="1"/>
    <col min="7683" max="7683" width="81" style="50" customWidth="1"/>
    <col min="7684" max="7684" width="77.28515625" style="50" customWidth="1"/>
    <col min="7685" max="7685" width="79.42578125" style="50" customWidth="1"/>
    <col min="7686" max="7686" width="60.28515625" style="50" customWidth="1"/>
    <col min="7687" max="7687" width="57.140625" style="50" customWidth="1"/>
    <col min="7688" max="7689" width="51.85546875" style="50" customWidth="1"/>
    <col min="7690" max="7936" width="9" style="50"/>
    <col min="7937" max="7937" width="14.5703125" style="50" customWidth="1"/>
    <col min="7938" max="7938" width="81.28515625" style="50" customWidth="1"/>
    <col min="7939" max="7939" width="81" style="50" customWidth="1"/>
    <col min="7940" max="7940" width="77.28515625" style="50" customWidth="1"/>
    <col min="7941" max="7941" width="79.42578125" style="50" customWidth="1"/>
    <col min="7942" max="7942" width="60.28515625" style="50" customWidth="1"/>
    <col min="7943" max="7943" width="57.140625" style="50" customWidth="1"/>
    <col min="7944" max="7945" width="51.85546875" style="50" customWidth="1"/>
    <col min="7946" max="8192" width="9" style="50"/>
    <col min="8193" max="8193" width="14.5703125" style="50" customWidth="1"/>
    <col min="8194" max="8194" width="81.28515625" style="50" customWidth="1"/>
    <col min="8195" max="8195" width="81" style="50" customWidth="1"/>
    <col min="8196" max="8196" width="77.28515625" style="50" customWidth="1"/>
    <col min="8197" max="8197" width="79.42578125" style="50" customWidth="1"/>
    <col min="8198" max="8198" width="60.28515625" style="50" customWidth="1"/>
    <col min="8199" max="8199" width="57.140625" style="50" customWidth="1"/>
    <col min="8200" max="8201" width="51.85546875" style="50" customWidth="1"/>
    <col min="8202" max="8448" width="9" style="50"/>
    <col min="8449" max="8449" width="14.5703125" style="50" customWidth="1"/>
    <col min="8450" max="8450" width="81.28515625" style="50" customWidth="1"/>
    <col min="8451" max="8451" width="81" style="50" customWidth="1"/>
    <col min="8452" max="8452" width="77.28515625" style="50" customWidth="1"/>
    <col min="8453" max="8453" width="79.42578125" style="50" customWidth="1"/>
    <col min="8454" max="8454" width="60.28515625" style="50" customWidth="1"/>
    <col min="8455" max="8455" width="57.140625" style="50" customWidth="1"/>
    <col min="8456" max="8457" width="51.85546875" style="50" customWidth="1"/>
    <col min="8458" max="8704" width="9" style="50"/>
    <col min="8705" max="8705" width="14.5703125" style="50" customWidth="1"/>
    <col min="8706" max="8706" width="81.28515625" style="50" customWidth="1"/>
    <col min="8707" max="8707" width="81" style="50" customWidth="1"/>
    <col min="8708" max="8708" width="77.28515625" style="50" customWidth="1"/>
    <col min="8709" max="8709" width="79.42578125" style="50" customWidth="1"/>
    <col min="8710" max="8710" width="60.28515625" style="50" customWidth="1"/>
    <col min="8711" max="8711" width="57.140625" style="50" customWidth="1"/>
    <col min="8712" max="8713" width="51.85546875" style="50" customWidth="1"/>
    <col min="8714" max="8960" width="9" style="50"/>
    <col min="8961" max="8961" width="14.5703125" style="50" customWidth="1"/>
    <col min="8962" max="8962" width="81.28515625" style="50" customWidth="1"/>
    <col min="8963" max="8963" width="81" style="50" customWidth="1"/>
    <col min="8964" max="8964" width="77.28515625" style="50" customWidth="1"/>
    <col min="8965" max="8965" width="79.42578125" style="50" customWidth="1"/>
    <col min="8966" max="8966" width="60.28515625" style="50" customWidth="1"/>
    <col min="8967" max="8967" width="57.140625" style="50" customWidth="1"/>
    <col min="8968" max="8969" width="51.85546875" style="50" customWidth="1"/>
    <col min="8970" max="9216" width="9" style="50"/>
    <col min="9217" max="9217" width="14.5703125" style="50" customWidth="1"/>
    <col min="9218" max="9218" width="81.28515625" style="50" customWidth="1"/>
    <col min="9219" max="9219" width="81" style="50" customWidth="1"/>
    <col min="9220" max="9220" width="77.28515625" style="50" customWidth="1"/>
    <col min="9221" max="9221" width="79.42578125" style="50" customWidth="1"/>
    <col min="9222" max="9222" width="60.28515625" style="50" customWidth="1"/>
    <col min="9223" max="9223" width="57.140625" style="50" customWidth="1"/>
    <col min="9224" max="9225" width="51.85546875" style="50" customWidth="1"/>
    <col min="9226" max="9472" width="9" style="50"/>
    <col min="9473" max="9473" width="14.5703125" style="50" customWidth="1"/>
    <col min="9474" max="9474" width="81.28515625" style="50" customWidth="1"/>
    <col min="9475" max="9475" width="81" style="50" customWidth="1"/>
    <col min="9476" max="9476" width="77.28515625" style="50" customWidth="1"/>
    <col min="9477" max="9477" width="79.42578125" style="50" customWidth="1"/>
    <col min="9478" max="9478" width="60.28515625" style="50" customWidth="1"/>
    <col min="9479" max="9479" width="57.140625" style="50" customWidth="1"/>
    <col min="9480" max="9481" width="51.85546875" style="50" customWidth="1"/>
    <col min="9482" max="9728" width="9" style="50"/>
    <col min="9729" max="9729" width="14.5703125" style="50" customWidth="1"/>
    <col min="9730" max="9730" width="81.28515625" style="50" customWidth="1"/>
    <col min="9731" max="9731" width="81" style="50" customWidth="1"/>
    <col min="9732" max="9732" width="77.28515625" style="50" customWidth="1"/>
    <col min="9733" max="9733" width="79.42578125" style="50" customWidth="1"/>
    <col min="9734" max="9734" width="60.28515625" style="50" customWidth="1"/>
    <col min="9735" max="9735" width="57.140625" style="50" customWidth="1"/>
    <col min="9736" max="9737" width="51.85546875" style="50" customWidth="1"/>
    <col min="9738" max="9984" width="9" style="50"/>
    <col min="9985" max="9985" width="14.5703125" style="50" customWidth="1"/>
    <col min="9986" max="9986" width="81.28515625" style="50" customWidth="1"/>
    <col min="9987" max="9987" width="81" style="50" customWidth="1"/>
    <col min="9988" max="9988" width="77.28515625" style="50" customWidth="1"/>
    <col min="9989" max="9989" width="79.42578125" style="50" customWidth="1"/>
    <col min="9990" max="9990" width="60.28515625" style="50" customWidth="1"/>
    <col min="9991" max="9991" width="57.140625" style="50" customWidth="1"/>
    <col min="9992" max="9993" width="51.85546875" style="50" customWidth="1"/>
    <col min="9994" max="10240" width="9" style="50"/>
    <col min="10241" max="10241" width="14.5703125" style="50" customWidth="1"/>
    <col min="10242" max="10242" width="81.28515625" style="50" customWidth="1"/>
    <col min="10243" max="10243" width="81" style="50" customWidth="1"/>
    <col min="10244" max="10244" width="77.28515625" style="50" customWidth="1"/>
    <col min="10245" max="10245" width="79.42578125" style="50" customWidth="1"/>
    <col min="10246" max="10246" width="60.28515625" style="50" customWidth="1"/>
    <col min="10247" max="10247" width="57.140625" style="50" customWidth="1"/>
    <col min="10248" max="10249" width="51.85546875" style="50" customWidth="1"/>
    <col min="10250" max="10496" width="9" style="50"/>
    <col min="10497" max="10497" width="14.5703125" style="50" customWidth="1"/>
    <col min="10498" max="10498" width="81.28515625" style="50" customWidth="1"/>
    <col min="10499" max="10499" width="81" style="50" customWidth="1"/>
    <col min="10500" max="10500" width="77.28515625" style="50" customWidth="1"/>
    <col min="10501" max="10501" width="79.42578125" style="50" customWidth="1"/>
    <col min="10502" max="10502" width="60.28515625" style="50" customWidth="1"/>
    <col min="10503" max="10503" width="57.140625" style="50" customWidth="1"/>
    <col min="10504" max="10505" width="51.85546875" style="50" customWidth="1"/>
    <col min="10506" max="10752" width="9" style="50"/>
    <col min="10753" max="10753" width="14.5703125" style="50" customWidth="1"/>
    <col min="10754" max="10754" width="81.28515625" style="50" customWidth="1"/>
    <col min="10755" max="10755" width="81" style="50" customWidth="1"/>
    <col min="10756" max="10756" width="77.28515625" style="50" customWidth="1"/>
    <col min="10757" max="10757" width="79.42578125" style="50" customWidth="1"/>
    <col min="10758" max="10758" width="60.28515625" style="50" customWidth="1"/>
    <col min="10759" max="10759" width="57.140625" style="50" customWidth="1"/>
    <col min="10760" max="10761" width="51.85546875" style="50" customWidth="1"/>
    <col min="10762" max="11008" width="9" style="50"/>
    <col min="11009" max="11009" width="14.5703125" style="50" customWidth="1"/>
    <col min="11010" max="11010" width="81.28515625" style="50" customWidth="1"/>
    <col min="11011" max="11011" width="81" style="50" customWidth="1"/>
    <col min="11012" max="11012" width="77.28515625" style="50" customWidth="1"/>
    <col min="11013" max="11013" width="79.42578125" style="50" customWidth="1"/>
    <col min="11014" max="11014" width="60.28515625" style="50" customWidth="1"/>
    <col min="11015" max="11015" width="57.140625" style="50" customWidth="1"/>
    <col min="11016" max="11017" width="51.85546875" style="50" customWidth="1"/>
    <col min="11018" max="11264" width="9" style="50"/>
    <col min="11265" max="11265" width="14.5703125" style="50" customWidth="1"/>
    <col min="11266" max="11266" width="81.28515625" style="50" customWidth="1"/>
    <col min="11267" max="11267" width="81" style="50" customWidth="1"/>
    <col min="11268" max="11268" width="77.28515625" style="50" customWidth="1"/>
    <col min="11269" max="11269" width="79.42578125" style="50" customWidth="1"/>
    <col min="11270" max="11270" width="60.28515625" style="50" customWidth="1"/>
    <col min="11271" max="11271" width="57.140625" style="50" customWidth="1"/>
    <col min="11272" max="11273" width="51.85546875" style="50" customWidth="1"/>
    <col min="11274" max="11520" width="9" style="50"/>
    <col min="11521" max="11521" width="14.5703125" style="50" customWidth="1"/>
    <col min="11522" max="11522" width="81.28515625" style="50" customWidth="1"/>
    <col min="11523" max="11523" width="81" style="50" customWidth="1"/>
    <col min="11524" max="11524" width="77.28515625" style="50" customWidth="1"/>
    <col min="11525" max="11525" width="79.42578125" style="50" customWidth="1"/>
    <col min="11526" max="11526" width="60.28515625" style="50" customWidth="1"/>
    <col min="11527" max="11527" width="57.140625" style="50" customWidth="1"/>
    <col min="11528" max="11529" width="51.85546875" style="50" customWidth="1"/>
    <col min="11530" max="11776" width="9" style="50"/>
    <col min="11777" max="11777" width="14.5703125" style="50" customWidth="1"/>
    <col min="11778" max="11778" width="81.28515625" style="50" customWidth="1"/>
    <col min="11779" max="11779" width="81" style="50" customWidth="1"/>
    <col min="11780" max="11780" width="77.28515625" style="50" customWidth="1"/>
    <col min="11781" max="11781" width="79.42578125" style="50" customWidth="1"/>
    <col min="11782" max="11782" width="60.28515625" style="50" customWidth="1"/>
    <col min="11783" max="11783" width="57.140625" style="50" customWidth="1"/>
    <col min="11784" max="11785" width="51.85546875" style="50" customWidth="1"/>
    <col min="11786" max="12032" width="9" style="50"/>
    <col min="12033" max="12033" width="14.5703125" style="50" customWidth="1"/>
    <col min="12034" max="12034" width="81.28515625" style="50" customWidth="1"/>
    <col min="12035" max="12035" width="81" style="50" customWidth="1"/>
    <col min="12036" max="12036" width="77.28515625" style="50" customWidth="1"/>
    <col min="12037" max="12037" width="79.42578125" style="50" customWidth="1"/>
    <col min="12038" max="12038" width="60.28515625" style="50" customWidth="1"/>
    <col min="12039" max="12039" width="57.140625" style="50" customWidth="1"/>
    <col min="12040" max="12041" width="51.85546875" style="50" customWidth="1"/>
    <col min="12042" max="12288" width="9" style="50"/>
    <col min="12289" max="12289" width="14.5703125" style="50" customWidth="1"/>
    <col min="12290" max="12290" width="81.28515625" style="50" customWidth="1"/>
    <col min="12291" max="12291" width="81" style="50" customWidth="1"/>
    <col min="12292" max="12292" width="77.28515625" style="50" customWidth="1"/>
    <col min="12293" max="12293" width="79.42578125" style="50" customWidth="1"/>
    <col min="12294" max="12294" width="60.28515625" style="50" customWidth="1"/>
    <col min="12295" max="12295" width="57.140625" style="50" customWidth="1"/>
    <col min="12296" max="12297" width="51.85546875" style="50" customWidth="1"/>
    <col min="12298" max="12544" width="9" style="50"/>
    <col min="12545" max="12545" width="14.5703125" style="50" customWidth="1"/>
    <col min="12546" max="12546" width="81.28515625" style="50" customWidth="1"/>
    <col min="12547" max="12547" width="81" style="50" customWidth="1"/>
    <col min="12548" max="12548" width="77.28515625" style="50" customWidth="1"/>
    <col min="12549" max="12549" width="79.42578125" style="50" customWidth="1"/>
    <col min="12550" max="12550" width="60.28515625" style="50" customWidth="1"/>
    <col min="12551" max="12551" width="57.140625" style="50" customWidth="1"/>
    <col min="12552" max="12553" width="51.85546875" style="50" customWidth="1"/>
    <col min="12554" max="12800" width="9" style="50"/>
    <col min="12801" max="12801" width="14.5703125" style="50" customWidth="1"/>
    <col min="12802" max="12802" width="81.28515625" style="50" customWidth="1"/>
    <col min="12803" max="12803" width="81" style="50" customWidth="1"/>
    <col min="12804" max="12804" width="77.28515625" style="50" customWidth="1"/>
    <col min="12805" max="12805" width="79.42578125" style="50" customWidth="1"/>
    <col min="12806" max="12806" width="60.28515625" style="50" customWidth="1"/>
    <col min="12807" max="12807" width="57.140625" style="50" customWidth="1"/>
    <col min="12808" max="12809" width="51.85546875" style="50" customWidth="1"/>
    <col min="12810" max="13056" width="9" style="50"/>
    <col min="13057" max="13057" width="14.5703125" style="50" customWidth="1"/>
    <col min="13058" max="13058" width="81.28515625" style="50" customWidth="1"/>
    <col min="13059" max="13059" width="81" style="50" customWidth="1"/>
    <col min="13060" max="13060" width="77.28515625" style="50" customWidth="1"/>
    <col min="13061" max="13061" width="79.42578125" style="50" customWidth="1"/>
    <col min="13062" max="13062" width="60.28515625" style="50" customWidth="1"/>
    <col min="13063" max="13063" width="57.140625" style="50" customWidth="1"/>
    <col min="13064" max="13065" width="51.85546875" style="50" customWidth="1"/>
    <col min="13066" max="13312" width="9" style="50"/>
    <col min="13313" max="13313" width="14.5703125" style="50" customWidth="1"/>
    <col min="13314" max="13314" width="81.28515625" style="50" customWidth="1"/>
    <col min="13315" max="13315" width="81" style="50" customWidth="1"/>
    <col min="13316" max="13316" width="77.28515625" style="50" customWidth="1"/>
    <col min="13317" max="13317" width="79.42578125" style="50" customWidth="1"/>
    <col min="13318" max="13318" width="60.28515625" style="50" customWidth="1"/>
    <col min="13319" max="13319" width="57.140625" style="50" customWidth="1"/>
    <col min="13320" max="13321" width="51.85546875" style="50" customWidth="1"/>
    <col min="13322" max="13568" width="9" style="50"/>
    <col min="13569" max="13569" width="14.5703125" style="50" customWidth="1"/>
    <col min="13570" max="13570" width="81.28515625" style="50" customWidth="1"/>
    <col min="13571" max="13571" width="81" style="50" customWidth="1"/>
    <col min="13572" max="13572" width="77.28515625" style="50" customWidth="1"/>
    <col min="13573" max="13573" width="79.42578125" style="50" customWidth="1"/>
    <col min="13574" max="13574" width="60.28515625" style="50" customWidth="1"/>
    <col min="13575" max="13575" width="57.140625" style="50" customWidth="1"/>
    <col min="13576" max="13577" width="51.85546875" style="50" customWidth="1"/>
    <col min="13578" max="13824" width="9" style="50"/>
    <col min="13825" max="13825" width="14.5703125" style="50" customWidth="1"/>
    <col min="13826" max="13826" width="81.28515625" style="50" customWidth="1"/>
    <col min="13827" max="13827" width="81" style="50" customWidth="1"/>
    <col min="13828" max="13828" width="77.28515625" style="50" customWidth="1"/>
    <col min="13829" max="13829" width="79.42578125" style="50" customWidth="1"/>
    <col min="13830" max="13830" width="60.28515625" style="50" customWidth="1"/>
    <col min="13831" max="13831" width="57.140625" style="50" customWidth="1"/>
    <col min="13832" max="13833" width="51.85546875" style="50" customWidth="1"/>
    <col min="13834" max="14080" width="9" style="50"/>
    <col min="14081" max="14081" width="14.5703125" style="50" customWidth="1"/>
    <col min="14082" max="14082" width="81.28515625" style="50" customWidth="1"/>
    <col min="14083" max="14083" width="81" style="50" customWidth="1"/>
    <col min="14084" max="14084" width="77.28515625" style="50" customWidth="1"/>
    <col min="14085" max="14085" width="79.42578125" style="50" customWidth="1"/>
    <col min="14086" max="14086" width="60.28515625" style="50" customWidth="1"/>
    <col min="14087" max="14087" width="57.140625" style="50" customWidth="1"/>
    <col min="14088" max="14089" width="51.85546875" style="50" customWidth="1"/>
    <col min="14090" max="14336" width="9" style="50"/>
    <col min="14337" max="14337" width="14.5703125" style="50" customWidth="1"/>
    <col min="14338" max="14338" width="81.28515625" style="50" customWidth="1"/>
    <col min="14339" max="14339" width="81" style="50" customWidth="1"/>
    <col min="14340" max="14340" width="77.28515625" style="50" customWidth="1"/>
    <col min="14341" max="14341" width="79.42578125" style="50" customWidth="1"/>
    <col min="14342" max="14342" width="60.28515625" style="50" customWidth="1"/>
    <col min="14343" max="14343" width="57.140625" style="50" customWidth="1"/>
    <col min="14344" max="14345" width="51.85546875" style="50" customWidth="1"/>
    <col min="14346" max="14592" width="9" style="50"/>
    <col min="14593" max="14593" width="14.5703125" style="50" customWidth="1"/>
    <col min="14594" max="14594" width="81.28515625" style="50" customWidth="1"/>
    <col min="14595" max="14595" width="81" style="50" customWidth="1"/>
    <col min="14596" max="14596" width="77.28515625" style="50" customWidth="1"/>
    <col min="14597" max="14597" width="79.42578125" style="50" customWidth="1"/>
    <col min="14598" max="14598" width="60.28515625" style="50" customWidth="1"/>
    <col min="14599" max="14599" width="57.140625" style="50" customWidth="1"/>
    <col min="14600" max="14601" width="51.85546875" style="50" customWidth="1"/>
    <col min="14602" max="14848" width="9" style="50"/>
    <col min="14849" max="14849" width="14.5703125" style="50" customWidth="1"/>
    <col min="14850" max="14850" width="81.28515625" style="50" customWidth="1"/>
    <col min="14851" max="14851" width="81" style="50" customWidth="1"/>
    <col min="14852" max="14852" width="77.28515625" style="50" customWidth="1"/>
    <col min="14853" max="14853" width="79.42578125" style="50" customWidth="1"/>
    <col min="14854" max="14854" width="60.28515625" style="50" customWidth="1"/>
    <col min="14855" max="14855" width="57.140625" style="50" customWidth="1"/>
    <col min="14856" max="14857" width="51.85546875" style="50" customWidth="1"/>
    <col min="14858" max="15104" width="9" style="50"/>
    <col min="15105" max="15105" width="14.5703125" style="50" customWidth="1"/>
    <col min="15106" max="15106" width="81.28515625" style="50" customWidth="1"/>
    <col min="15107" max="15107" width="81" style="50" customWidth="1"/>
    <col min="15108" max="15108" width="77.28515625" style="50" customWidth="1"/>
    <col min="15109" max="15109" width="79.42578125" style="50" customWidth="1"/>
    <col min="15110" max="15110" width="60.28515625" style="50" customWidth="1"/>
    <col min="15111" max="15111" width="57.140625" style="50" customWidth="1"/>
    <col min="15112" max="15113" width="51.85546875" style="50" customWidth="1"/>
    <col min="15114" max="15360" width="9" style="50"/>
    <col min="15361" max="15361" width="14.5703125" style="50" customWidth="1"/>
    <col min="15362" max="15362" width="81.28515625" style="50" customWidth="1"/>
    <col min="15363" max="15363" width="81" style="50" customWidth="1"/>
    <col min="15364" max="15364" width="77.28515625" style="50" customWidth="1"/>
    <col min="15365" max="15365" width="79.42578125" style="50" customWidth="1"/>
    <col min="15366" max="15366" width="60.28515625" style="50" customWidth="1"/>
    <col min="15367" max="15367" width="57.140625" style="50" customWidth="1"/>
    <col min="15368" max="15369" width="51.85546875" style="50" customWidth="1"/>
    <col min="15370" max="15616" width="9" style="50"/>
    <col min="15617" max="15617" width="14.5703125" style="50" customWidth="1"/>
    <col min="15618" max="15618" width="81.28515625" style="50" customWidth="1"/>
    <col min="15619" max="15619" width="81" style="50" customWidth="1"/>
    <col min="15620" max="15620" width="77.28515625" style="50" customWidth="1"/>
    <col min="15621" max="15621" width="79.42578125" style="50" customWidth="1"/>
    <col min="15622" max="15622" width="60.28515625" style="50" customWidth="1"/>
    <col min="15623" max="15623" width="57.140625" style="50" customWidth="1"/>
    <col min="15624" max="15625" width="51.85546875" style="50" customWidth="1"/>
    <col min="15626" max="15872" width="9" style="50"/>
    <col min="15873" max="15873" width="14.5703125" style="50" customWidth="1"/>
    <col min="15874" max="15874" width="81.28515625" style="50" customWidth="1"/>
    <col min="15875" max="15875" width="81" style="50" customWidth="1"/>
    <col min="15876" max="15876" width="77.28515625" style="50" customWidth="1"/>
    <col min="15877" max="15877" width="79.42578125" style="50" customWidth="1"/>
    <col min="15878" max="15878" width="60.28515625" style="50" customWidth="1"/>
    <col min="15879" max="15879" width="57.140625" style="50" customWidth="1"/>
    <col min="15880" max="15881" width="51.85546875" style="50" customWidth="1"/>
    <col min="15882" max="16128" width="9" style="50"/>
    <col min="16129" max="16129" width="14.5703125" style="50" customWidth="1"/>
    <col min="16130" max="16130" width="81.28515625" style="50" customWidth="1"/>
    <col min="16131" max="16131" width="81" style="50" customWidth="1"/>
    <col min="16132" max="16132" width="77.28515625" style="50" customWidth="1"/>
    <col min="16133" max="16133" width="79.42578125" style="50" customWidth="1"/>
    <col min="16134" max="16134" width="60.28515625" style="50" customWidth="1"/>
    <col min="16135" max="16135" width="57.140625" style="50" customWidth="1"/>
    <col min="16136" max="16137" width="51.85546875" style="50" customWidth="1"/>
    <col min="16138" max="16384" width="9" style="50"/>
  </cols>
  <sheetData>
    <row r="1" spans="1:19" ht="39" customHeight="1" x14ac:dyDescent="0.35">
      <c r="A1" s="49"/>
      <c r="B1" s="49"/>
      <c r="C1" s="144" t="s">
        <v>143</v>
      </c>
      <c r="D1" s="145"/>
      <c r="E1" s="145"/>
      <c r="F1" s="144" t="s">
        <v>49</v>
      </c>
      <c r="G1" s="145"/>
      <c r="H1" s="145"/>
      <c r="I1" s="146"/>
    </row>
    <row r="2" spans="1:19" s="53" customFormat="1" ht="48" customHeight="1" x14ac:dyDescent="0.35">
      <c r="A2" s="47"/>
      <c r="B2" s="47" t="s">
        <v>0</v>
      </c>
      <c r="C2" s="51"/>
      <c r="D2" s="52"/>
      <c r="E2" s="101" t="s">
        <v>132</v>
      </c>
      <c r="F2" s="101" t="s">
        <v>49</v>
      </c>
      <c r="G2" s="51"/>
      <c r="H2" s="51"/>
      <c r="I2" s="51"/>
    </row>
    <row r="3" spans="1:19" s="53" customFormat="1" ht="58.5" customHeight="1" x14ac:dyDescent="0.35">
      <c r="A3" s="48"/>
      <c r="B3" s="48"/>
      <c r="C3" s="24" t="s">
        <v>114</v>
      </c>
      <c r="D3" s="39" t="s">
        <v>122</v>
      </c>
      <c r="E3" s="25" t="s">
        <v>131</v>
      </c>
      <c r="F3" s="33" t="s">
        <v>125</v>
      </c>
      <c r="G3" s="104" t="s">
        <v>150</v>
      </c>
      <c r="H3" s="112" t="s">
        <v>151</v>
      </c>
      <c r="I3" s="26" t="s">
        <v>133</v>
      </c>
    </row>
    <row r="4" spans="1:19" ht="35.1" customHeight="1" x14ac:dyDescent="0.35">
      <c r="A4" s="54">
        <v>2</v>
      </c>
      <c r="B4" s="55" t="s">
        <v>105</v>
      </c>
      <c r="C4" s="56"/>
      <c r="D4" s="57"/>
      <c r="E4" s="58"/>
      <c r="F4" s="58"/>
      <c r="G4" s="57"/>
      <c r="H4" s="58"/>
      <c r="I4" s="58"/>
    </row>
    <row r="5" spans="1:19" ht="55.5" customHeight="1" x14ac:dyDescent="0.35">
      <c r="A5" s="59">
        <v>2.1</v>
      </c>
      <c r="B5" s="60" t="s">
        <v>97</v>
      </c>
      <c r="C5" s="7">
        <v>380</v>
      </c>
      <c r="D5" s="40">
        <v>380</v>
      </c>
      <c r="E5" s="8" t="s">
        <v>54</v>
      </c>
      <c r="F5" s="103">
        <f>+D5-C5</f>
        <v>0</v>
      </c>
      <c r="G5" s="106">
        <f>+(D5-C5)/C5</f>
        <v>0</v>
      </c>
      <c r="H5" s="31">
        <f>0-D5</f>
        <v>-380</v>
      </c>
      <c r="I5" s="61">
        <f>+H5/D5</f>
        <v>-1</v>
      </c>
    </row>
    <row r="6" spans="1:19" ht="55.5" customHeight="1" x14ac:dyDescent="0.35">
      <c r="A6" s="59">
        <v>2.2000000000000002</v>
      </c>
      <c r="B6" s="60" t="s">
        <v>3</v>
      </c>
      <c r="C6" s="7">
        <v>380</v>
      </c>
      <c r="D6" s="40">
        <v>380</v>
      </c>
      <c r="E6" s="8">
        <v>380</v>
      </c>
      <c r="F6" s="103">
        <f>+D6-C6</f>
        <v>0</v>
      </c>
      <c r="G6" s="102">
        <f>+(D6-C6)/C6</f>
        <v>0</v>
      </c>
      <c r="H6" s="10">
        <v>0</v>
      </c>
      <c r="I6" s="36">
        <v>0</v>
      </c>
    </row>
    <row r="7" spans="1:19" ht="106.9" customHeight="1" x14ac:dyDescent="0.35">
      <c r="A7" s="59">
        <v>2.2999999999999998</v>
      </c>
      <c r="B7" s="60" t="s">
        <v>61</v>
      </c>
      <c r="C7" s="28" t="s">
        <v>148</v>
      </c>
      <c r="D7" s="41" t="s">
        <v>148</v>
      </c>
      <c r="E7" s="13" t="s">
        <v>154</v>
      </c>
      <c r="F7" s="103">
        <f>180-180</f>
        <v>0</v>
      </c>
      <c r="G7" s="102">
        <f>+(180-180)/180</f>
        <v>0</v>
      </c>
      <c r="H7" s="132">
        <f>190.8-180</f>
        <v>10.800000000000011</v>
      </c>
      <c r="I7" s="136">
        <f>+H7/180</f>
        <v>6.000000000000006E-2</v>
      </c>
    </row>
    <row r="8" spans="1:19" ht="42.75" customHeight="1" x14ac:dyDescent="0.35">
      <c r="A8" s="59">
        <v>2.4</v>
      </c>
      <c r="B8" s="60" t="s">
        <v>2</v>
      </c>
      <c r="C8" s="12" t="s">
        <v>121</v>
      </c>
      <c r="D8" s="42" t="s">
        <v>121</v>
      </c>
      <c r="E8" s="13" t="s">
        <v>121</v>
      </c>
      <c r="F8" s="12" t="s">
        <v>121</v>
      </c>
      <c r="G8" s="107">
        <v>0</v>
      </c>
      <c r="H8" s="13">
        <v>0</v>
      </c>
      <c r="I8" s="16">
        <v>0</v>
      </c>
    </row>
    <row r="9" spans="1:19" ht="35.1" customHeight="1" x14ac:dyDescent="0.35">
      <c r="A9" s="62">
        <v>3</v>
      </c>
      <c r="B9" s="63" t="s">
        <v>63</v>
      </c>
      <c r="C9" s="64"/>
      <c r="D9" s="64"/>
      <c r="E9" s="130"/>
      <c r="F9" s="65"/>
      <c r="G9" s="108"/>
      <c r="H9" s="137"/>
      <c r="I9" s="130"/>
    </row>
    <row r="10" spans="1:19" s="69" customFormat="1" ht="168.75" customHeight="1" x14ac:dyDescent="0.5">
      <c r="A10" s="67">
        <v>3.1</v>
      </c>
      <c r="B10" s="68" t="s">
        <v>64</v>
      </c>
      <c r="C10" s="8" t="s">
        <v>129</v>
      </c>
      <c r="D10" s="40" t="s">
        <v>137</v>
      </c>
      <c r="E10" s="131" t="s">
        <v>155</v>
      </c>
      <c r="F10" s="21">
        <f>3698.85-3698.85</f>
        <v>0</v>
      </c>
      <c r="G10" s="109">
        <f>(3698.85-3698.85)/3698.85</f>
        <v>0</v>
      </c>
      <c r="H10" s="138" t="s">
        <v>160</v>
      </c>
      <c r="I10" s="139" t="s">
        <v>152</v>
      </c>
      <c r="K10" s="116"/>
      <c r="L10" s="117"/>
    </row>
    <row r="11" spans="1:19" s="69" customFormat="1" ht="138" customHeight="1" x14ac:dyDescent="0.35">
      <c r="A11" s="60">
        <v>3.2</v>
      </c>
      <c r="B11" s="60" t="s">
        <v>65</v>
      </c>
      <c r="C11" s="7" t="s">
        <v>119</v>
      </c>
      <c r="D11" s="40" t="s">
        <v>126</v>
      </c>
      <c r="E11" s="8" t="s">
        <v>156</v>
      </c>
      <c r="F11" s="105">
        <v>0</v>
      </c>
      <c r="G11" s="102">
        <v>0</v>
      </c>
      <c r="H11" s="8" t="s">
        <v>162</v>
      </c>
      <c r="I11" s="140" t="s">
        <v>144</v>
      </c>
      <c r="K11" s="119"/>
      <c r="L11" s="119"/>
      <c r="M11" s="118"/>
      <c r="N11" s="118"/>
    </row>
    <row r="12" spans="1:19" ht="33" customHeight="1" x14ac:dyDescent="0.35">
      <c r="A12" s="54">
        <v>4</v>
      </c>
      <c r="B12" s="55" t="s">
        <v>66</v>
      </c>
      <c r="C12" s="64"/>
      <c r="D12" s="64"/>
      <c r="E12" s="64"/>
      <c r="F12" s="66"/>
      <c r="G12" s="108"/>
      <c r="H12" s="66"/>
      <c r="I12" s="66"/>
    </row>
    <row r="13" spans="1:19" ht="35.1" customHeight="1" x14ac:dyDescent="0.35">
      <c r="A13" s="68">
        <v>4.0999999999999996</v>
      </c>
      <c r="B13" s="70" t="s">
        <v>5</v>
      </c>
      <c r="C13" s="64"/>
      <c r="D13" s="64"/>
      <c r="E13" s="64"/>
      <c r="F13" s="66"/>
      <c r="G13" s="108"/>
      <c r="H13" s="66"/>
      <c r="I13" s="66"/>
    </row>
    <row r="14" spans="1:19" ht="35.1" customHeight="1" x14ac:dyDescent="0.35">
      <c r="A14" s="60" t="s">
        <v>6</v>
      </c>
      <c r="B14" s="71" t="s">
        <v>67</v>
      </c>
      <c r="C14" s="64"/>
      <c r="D14" s="64"/>
      <c r="E14" s="64"/>
      <c r="F14" s="66"/>
      <c r="G14" s="108"/>
      <c r="H14" s="66"/>
      <c r="I14" s="66"/>
    </row>
    <row r="15" spans="1:19" s="53" customFormat="1" ht="40.9" customHeight="1" x14ac:dyDescent="0.35">
      <c r="A15" s="60" t="s">
        <v>7</v>
      </c>
      <c r="B15" s="60" t="s">
        <v>113</v>
      </c>
      <c r="C15" s="9" t="s">
        <v>115</v>
      </c>
      <c r="D15" s="43" t="s">
        <v>128</v>
      </c>
      <c r="E15" s="10" t="s">
        <v>157</v>
      </c>
      <c r="F15" s="103" t="s">
        <v>145</v>
      </c>
      <c r="G15" s="102" t="s">
        <v>134</v>
      </c>
      <c r="H15" s="10" t="s">
        <v>163</v>
      </c>
      <c r="I15" s="16" t="s">
        <v>164</v>
      </c>
      <c r="K15" s="120"/>
      <c r="L15" s="120"/>
      <c r="M15" s="121"/>
      <c r="N15" s="121"/>
      <c r="O15" s="95"/>
      <c r="P15" s="120"/>
      <c r="Q15" s="120"/>
      <c r="R15" s="122"/>
      <c r="S15" s="123"/>
    </row>
    <row r="16" spans="1:19" s="53" customFormat="1" ht="35.1" customHeight="1" x14ac:dyDescent="0.35">
      <c r="A16" s="68" t="s">
        <v>8</v>
      </c>
      <c r="B16" s="60" t="s">
        <v>69</v>
      </c>
      <c r="C16" s="9" t="s">
        <v>54</v>
      </c>
      <c r="D16" s="43" t="s">
        <v>54</v>
      </c>
      <c r="E16" s="10" t="s">
        <v>54</v>
      </c>
      <c r="F16" s="9">
        <v>0</v>
      </c>
      <c r="G16" s="102">
        <v>0</v>
      </c>
      <c r="H16" s="10">
        <v>0</v>
      </c>
      <c r="I16" s="36">
        <v>0</v>
      </c>
    </row>
    <row r="17" spans="1:14" s="53" customFormat="1" ht="35.1" customHeight="1" x14ac:dyDescent="0.35">
      <c r="A17" s="68" t="s">
        <v>9</v>
      </c>
      <c r="B17" s="68" t="s">
        <v>70</v>
      </c>
      <c r="C17" s="9" t="s">
        <v>54</v>
      </c>
      <c r="D17" s="43" t="s">
        <v>54</v>
      </c>
      <c r="E17" s="10" t="s">
        <v>54</v>
      </c>
      <c r="F17" s="9">
        <v>0</v>
      </c>
      <c r="G17" s="102">
        <v>0</v>
      </c>
      <c r="H17" s="10">
        <v>0</v>
      </c>
      <c r="I17" s="36">
        <v>0</v>
      </c>
    </row>
    <row r="18" spans="1:14" s="53" customFormat="1" ht="35.1" customHeight="1" x14ac:dyDescent="0.35">
      <c r="A18" s="60" t="s">
        <v>10</v>
      </c>
      <c r="B18" s="60" t="s">
        <v>71</v>
      </c>
      <c r="C18" s="9" t="s">
        <v>115</v>
      </c>
      <c r="D18" s="43" t="s">
        <v>115</v>
      </c>
      <c r="E18" s="10" t="s">
        <v>135</v>
      </c>
      <c r="F18" s="103" t="s">
        <v>136</v>
      </c>
      <c r="G18" s="102">
        <v>0</v>
      </c>
      <c r="H18" s="141" t="s">
        <v>165</v>
      </c>
      <c r="I18" s="61">
        <f>+(50-59)/59</f>
        <v>-0.15254237288135594</v>
      </c>
      <c r="K18" s="124"/>
      <c r="L18" s="123"/>
    </row>
    <row r="19" spans="1:14" s="53" customFormat="1" ht="76.900000000000006" customHeight="1" x14ac:dyDescent="0.35">
      <c r="A19" s="68" t="s">
        <v>11</v>
      </c>
      <c r="B19" s="68" t="s">
        <v>72</v>
      </c>
      <c r="C19" s="9" t="s">
        <v>54</v>
      </c>
      <c r="D19" s="43" t="s">
        <v>54</v>
      </c>
      <c r="E19" s="10" t="s">
        <v>54</v>
      </c>
      <c r="F19" s="103">
        <v>0</v>
      </c>
      <c r="G19" s="106">
        <v>0</v>
      </c>
      <c r="H19" s="10">
        <v>0</v>
      </c>
      <c r="I19" s="36">
        <v>0</v>
      </c>
    </row>
    <row r="20" spans="1:14" s="53" customFormat="1" ht="35.1" customHeight="1" x14ac:dyDescent="0.35">
      <c r="A20" s="60" t="s">
        <v>48</v>
      </c>
      <c r="B20" s="60" t="s">
        <v>73</v>
      </c>
      <c r="C20" s="9" t="s">
        <v>54</v>
      </c>
      <c r="D20" s="43" t="s">
        <v>54</v>
      </c>
      <c r="E20" s="10" t="s">
        <v>54</v>
      </c>
      <c r="F20" s="103">
        <v>0</v>
      </c>
      <c r="G20" s="102">
        <v>0</v>
      </c>
      <c r="H20" s="10">
        <v>0</v>
      </c>
      <c r="I20" s="36">
        <v>0</v>
      </c>
    </row>
    <row r="21" spans="1:14" s="53" customFormat="1" ht="35.1" customHeight="1" x14ac:dyDescent="0.35">
      <c r="A21" s="60" t="s">
        <v>12</v>
      </c>
      <c r="B21" s="71" t="s">
        <v>59</v>
      </c>
      <c r="C21" s="72"/>
      <c r="D21" s="113"/>
      <c r="E21" s="72"/>
      <c r="F21" s="57"/>
      <c r="G21" s="58"/>
      <c r="H21" s="58"/>
      <c r="I21" s="58"/>
    </row>
    <row r="22" spans="1:14" s="53" customFormat="1" ht="45" customHeight="1" x14ac:dyDescent="0.35">
      <c r="A22" s="60" t="s">
        <v>13</v>
      </c>
      <c r="B22" s="60" t="s">
        <v>68</v>
      </c>
      <c r="C22" s="9" t="s">
        <v>115</v>
      </c>
      <c r="D22" s="43" t="s">
        <v>115</v>
      </c>
      <c r="E22" s="10" t="s">
        <v>158</v>
      </c>
      <c r="F22" s="103">
        <v>0</v>
      </c>
      <c r="G22" s="110">
        <f>F22/60</f>
        <v>0</v>
      </c>
      <c r="H22" s="34" t="s">
        <v>166</v>
      </c>
      <c r="I22" s="111" t="s">
        <v>167</v>
      </c>
      <c r="K22" s="95"/>
      <c r="L22" s="95"/>
      <c r="M22" s="125"/>
      <c r="N22" s="122"/>
    </row>
    <row r="23" spans="1:14" s="53" customFormat="1" ht="34.9" customHeight="1" x14ac:dyDescent="0.35">
      <c r="A23" s="68" t="s">
        <v>14</v>
      </c>
      <c r="B23" s="60" t="s">
        <v>69</v>
      </c>
      <c r="C23" s="9" t="s">
        <v>54</v>
      </c>
      <c r="D23" s="43" t="s">
        <v>54</v>
      </c>
      <c r="E23" s="10" t="s">
        <v>54</v>
      </c>
      <c r="F23" s="14">
        <v>0</v>
      </c>
      <c r="G23" s="73">
        <v>0</v>
      </c>
      <c r="H23" s="35">
        <v>0</v>
      </c>
      <c r="I23" s="32">
        <v>0</v>
      </c>
    </row>
    <row r="24" spans="1:14" s="53" customFormat="1" ht="42" customHeight="1" x14ac:dyDescent="0.35">
      <c r="A24" s="60" t="s">
        <v>15</v>
      </c>
      <c r="B24" s="60" t="s">
        <v>70</v>
      </c>
      <c r="C24" s="9" t="s">
        <v>116</v>
      </c>
      <c r="D24" s="43" t="s">
        <v>116</v>
      </c>
      <c r="E24" s="10" t="s">
        <v>116</v>
      </c>
      <c r="F24" s="103">
        <f>34-34</f>
        <v>0</v>
      </c>
      <c r="G24" s="102">
        <f>F24/35</f>
        <v>0</v>
      </c>
      <c r="H24" s="10">
        <v>0</v>
      </c>
      <c r="I24" s="36">
        <v>0</v>
      </c>
    </row>
    <row r="25" spans="1:14" s="53" customFormat="1" ht="45.75" customHeight="1" x14ac:dyDescent="0.35">
      <c r="A25" s="68" t="s">
        <v>16</v>
      </c>
      <c r="B25" s="68" t="s">
        <v>74</v>
      </c>
      <c r="C25" s="9" t="s">
        <v>115</v>
      </c>
      <c r="D25" s="43" t="s">
        <v>115</v>
      </c>
      <c r="E25" s="10" t="s">
        <v>158</v>
      </c>
      <c r="F25" s="103">
        <v>0</v>
      </c>
      <c r="G25" s="110">
        <v>0</v>
      </c>
      <c r="H25" s="34" t="s">
        <v>166</v>
      </c>
      <c r="I25" s="111" t="s">
        <v>167</v>
      </c>
      <c r="K25" s="95"/>
      <c r="L25" s="95"/>
      <c r="M25" s="125"/>
      <c r="N25" s="122"/>
    </row>
    <row r="26" spans="1:14" s="53" customFormat="1" ht="51.75" customHeight="1" x14ac:dyDescent="0.35">
      <c r="A26" s="60" t="s">
        <v>17</v>
      </c>
      <c r="B26" s="60" t="s">
        <v>72</v>
      </c>
      <c r="C26" s="22" t="s">
        <v>54</v>
      </c>
      <c r="D26" s="44" t="s">
        <v>54</v>
      </c>
      <c r="E26" s="11" t="s">
        <v>54</v>
      </c>
      <c r="F26" s="103">
        <v>0</v>
      </c>
      <c r="G26" s="106">
        <v>0</v>
      </c>
      <c r="H26" s="13">
        <v>0</v>
      </c>
      <c r="I26" s="16">
        <v>0</v>
      </c>
      <c r="K26" s="95"/>
      <c r="L26" s="95"/>
      <c r="M26" s="95"/>
      <c r="N26" s="95"/>
    </row>
    <row r="27" spans="1:14" ht="35.1" customHeight="1" x14ac:dyDescent="0.35">
      <c r="A27" s="74" t="s">
        <v>47</v>
      </c>
      <c r="B27" s="60" t="s">
        <v>73</v>
      </c>
      <c r="C27" s="9" t="s">
        <v>1</v>
      </c>
      <c r="D27" s="43" t="s">
        <v>1</v>
      </c>
      <c r="E27" s="10" t="s">
        <v>1</v>
      </c>
      <c r="F27" s="9" t="s">
        <v>1</v>
      </c>
      <c r="G27" s="9" t="s">
        <v>1</v>
      </c>
      <c r="H27" s="10" t="s">
        <v>1</v>
      </c>
      <c r="I27" s="10" t="s">
        <v>1</v>
      </c>
    </row>
    <row r="28" spans="1:14" ht="73.5" customHeight="1" x14ac:dyDescent="0.35">
      <c r="A28" s="68">
        <v>4.2</v>
      </c>
      <c r="B28" s="60" t="s">
        <v>108</v>
      </c>
      <c r="C28" s="7">
        <v>59</v>
      </c>
      <c r="D28" s="40">
        <v>59</v>
      </c>
      <c r="E28" s="8">
        <v>59</v>
      </c>
      <c r="F28" s="40">
        <v>0</v>
      </c>
      <c r="G28" s="107">
        <v>0</v>
      </c>
      <c r="H28" s="8">
        <v>0</v>
      </c>
      <c r="I28" s="32">
        <v>0</v>
      </c>
    </row>
    <row r="29" spans="1:14" ht="82.9" customHeight="1" x14ac:dyDescent="0.35">
      <c r="A29" s="68">
        <v>4.3</v>
      </c>
      <c r="B29" s="75" t="s">
        <v>75</v>
      </c>
      <c r="C29" s="9" t="s">
        <v>117</v>
      </c>
      <c r="D29" s="43" t="s">
        <v>117</v>
      </c>
      <c r="E29" s="10" t="s">
        <v>138</v>
      </c>
      <c r="F29" s="103">
        <v>0</v>
      </c>
      <c r="G29" s="102">
        <v>0</v>
      </c>
      <c r="H29" s="31">
        <v>0</v>
      </c>
      <c r="I29" s="36">
        <v>0</v>
      </c>
    </row>
    <row r="30" spans="1:14" ht="35.1" customHeight="1" x14ac:dyDescent="0.4">
      <c r="A30" s="60">
        <v>4.4000000000000004</v>
      </c>
      <c r="B30" s="76" t="s">
        <v>18</v>
      </c>
      <c r="C30" s="77"/>
      <c r="D30" s="78"/>
      <c r="E30" s="133"/>
      <c r="F30" s="79"/>
      <c r="G30" s="79"/>
      <c r="H30" s="79"/>
      <c r="I30" s="79"/>
    </row>
    <row r="31" spans="1:14" s="53" customFormat="1" ht="35.1" customHeight="1" x14ac:dyDescent="0.35">
      <c r="A31" s="68" t="s">
        <v>76</v>
      </c>
      <c r="B31" s="76" t="s">
        <v>57</v>
      </c>
      <c r="C31" s="80"/>
      <c r="D31" s="27"/>
      <c r="E31" s="27"/>
      <c r="F31" s="27"/>
      <c r="G31" s="81"/>
      <c r="H31" s="27"/>
      <c r="I31" s="81"/>
    </row>
    <row r="32" spans="1:14" s="53" customFormat="1" ht="35.1" customHeight="1" x14ac:dyDescent="0.35">
      <c r="A32" s="68" t="s">
        <v>77</v>
      </c>
      <c r="B32" s="68" t="s">
        <v>78</v>
      </c>
      <c r="C32" s="9" t="s">
        <v>54</v>
      </c>
      <c r="D32" s="43" t="s">
        <v>54</v>
      </c>
      <c r="E32" s="10" t="s">
        <v>54</v>
      </c>
      <c r="F32" s="9">
        <v>0</v>
      </c>
      <c r="G32" s="20">
        <v>0</v>
      </c>
      <c r="H32" s="10">
        <v>0</v>
      </c>
      <c r="I32" s="36">
        <v>0</v>
      </c>
    </row>
    <row r="33" spans="1:9" s="53" customFormat="1" ht="35.1" customHeight="1" x14ac:dyDescent="0.35">
      <c r="A33" s="68" t="s">
        <v>79</v>
      </c>
      <c r="B33" s="70" t="s">
        <v>94</v>
      </c>
      <c r="C33" s="80"/>
      <c r="D33" s="46"/>
      <c r="E33" s="27"/>
      <c r="F33" s="80"/>
      <c r="G33" s="82"/>
      <c r="H33" s="27"/>
      <c r="I33" s="81"/>
    </row>
    <row r="34" spans="1:9" s="53" customFormat="1" ht="42" customHeight="1" x14ac:dyDescent="0.35">
      <c r="A34" s="68" t="s">
        <v>98</v>
      </c>
      <c r="B34" s="68" t="s">
        <v>99</v>
      </c>
      <c r="C34" s="9" t="s">
        <v>54</v>
      </c>
      <c r="D34" s="43" t="s">
        <v>54</v>
      </c>
      <c r="E34" s="10" t="s">
        <v>54</v>
      </c>
      <c r="F34" s="9">
        <v>0</v>
      </c>
      <c r="G34" s="20">
        <v>0</v>
      </c>
      <c r="H34" s="10">
        <v>0</v>
      </c>
      <c r="I34" s="36">
        <v>0</v>
      </c>
    </row>
    <row r="35" spans="1:9" s="53" customFormat="1" ht="35.1" customHeight="1" x14ac:dyDescent="0.35">
      <c r="A35" s="68" t="s">
        <v>100</v>
      </c>
      <c r="B35" s="68" t="s">
        <v>101</v>
      </c>
      <c r="C35" s="9" t="s">
        <v>54</v>
      </c>
      <c r="D35" s="43" t="s">
        <v>54</v>
      </c>
      <c r="E35" s="10" t="s">
        <v>54</v>
      </c>
      <c r="F35" s="9">
        <v>0</v>
      </c>
      <c r="G35" s="20">
        <v>0</v>
      </c>
      <c r="H35" s="10">
        <v>0</v>
      </c>
      <c r="I35" s="36">
        <v>0</v>
      </c>
    </row>
    <row r="36" spans="1:9" ht="35.1" customHeight="1" x14ac:dyDescent="0.35">
      <c r="A36" s="62">
        <v>5</v>
      </c>
      <c r="B36" s="63" t="s">
        <v>80</v>
      </c>
      <c r="C36" s="72"/>
      <c r="D36" s="113"/>
      <c r="E36" s="64"/>
      <c r="F36" s="83"/>
      <c r="G36" s="83"/>
      <c r="H36" s="79"/>
      <c r="I36" s="79"/>
    </row>
    <row r="37" spans="1:9" ht="46.5" customHeight="1" x14ac:dyDescent="0.35">
      <c r="A37" s="68">
        <v>5.0999999999999996</v>
      </c>
      <c r="B37" s="68" t="s">
        <v>19</v>
      </c>
      <c r="C37" s="9" t="s">
        <v>1</v>
      </c>
      <c r="D37" s="43" t="s">
        <v>1</v>
      </c>
      <c r="E37" s="10" t="s">
        <v>1</v>
      </c>
      <c r="F37" s="9" t="s">
        <v>1</v>
      </c>
      <c r="G37" s="9" t="s">
        <v>1</v>
      </c>
      <c r="H37" s="10" t="s">
        <v>1</v>
      </c>
      <c r="I37" s="10" t="s">
        <v>1</v>
      </c>
    </row>
    <row r="38" spans="1:9" ht="52.5" customHeight="1" x14ac:dyDescent="0.35">
      <c r="A38" s="68">
        <v>5.2</v>
      </c>
      <c r="B38" s="68" t="s">
        <v>20</v>
      </c>
      <c r="C38" s="9" t="s">
        <v>1</v>
      </c>
      <c r="D38" s="43" t="s">
        <v>1</v>
      </c>
      <c r="E38" s="10" t="s">
        <v>1</v>
      </c>
      <c r="F38" s="9" t="s">
        <v>1</v>
      </c>
      <c r="G38" s="9" t="s">
        <v>1</v>
      </c>
      <c r="H38" s="10" t="s">
        <v>1</v>
      </c>
      <c r="I38" s="10" t="s">
        <v>1</v>
      </c>
    </row>
    <row r="39" spans="1:9" ht="35.1" customHeight="1" x14ac:dyDescent="0.35">
      <c r="A39" s="62">
        <v>6</v>
      </c>
      <c r="B39" s="63" t="s">
        <v>106</v>
      </c>
      <c r="C39" s="72"/>
      <c r="D39" s="113"/>
      <c r="E39" s="64"/>
      <c r="F39" s="56"/>
      <c r="G39" s="56"/>
      <c r="H39" s="58"/>
      <c r="I39" s="58"/>
    </row>
    <row r="40" spans="1:9" ht="55.15" customHeight="1" x14ac:dyDescent="0.35">
      <c r="A40" s="60">
        <v>6.1</v>
      </c>
      <c r="B40" s="60" t="s">
        <v>107</v>
      </c>
      <c r="C40" s="23" t="s">
        <v>1</v>
      </c>
      <c r="D40" s="43" t="s">
        <v>1</v>
      </c>
      <c r="E40" s="17" t="s">
        <v>1</v>
      </c>
      <c r="F40" s="23" t="s">
        <v>1</v>
      </c>
      <c r="G40" s="23" t="s">
        <v>1</v>
      </c>
      <c r="H40" s="10" t="s">
        <v>1</v>
      </c>
      <c r="I40" s="10" t="s">
        <v>1</v>
      </c>
    </row>
    <row r="41" spans="1:9" ht="54" customHeight="1" x14ac:dyDescent="0.35">
      <c r="A41" s="60">
        <v>6.2</v>
      </c>
      <c r="B41" s="60" t="s">
        <v>21</v>
      </c>
      <c r="C41" s="9" t="s">
        <v>1</v>
      </c>
      <c r="D41" s="43" t="s">
        <v>1</v>
      </c>
      <c r="E41" s="10" t="s">
        <v>1</v>
      </c>
      <c r="F41" s="9" t="s">
        <v>1</v>
      </c>
      <c r="G41" s="9" t="s">
        <v>1</v>
      </c>
      <c r="H41" s="31" t="s">
        <v>1</v>
      </c>
      <c r="I41" s="31" t="s">
        <v>1</v>
      </c>
    </row>
    <row r="42" spans="1:9" ht="51" customHeight="1" x14ac:dyDescent="0.35">
      <c r="A42" s="60">
        <v>6.3</v>
      </c>
      <c r="B42" s="60" t="s">
        <v>81</v>
      </c>
      <c r="C42" s="9" t="s">
        <v>1</v>
      </c>
      <c r="D42" s="43" t="s">
        <v>1</v>
      </c>
      <c r="E42" s="10" t="s">
        <v>1</v>
      </c>
      <c r="F42" s="9" t="s">
        <v>1</v>
      </c>
      <c r="G42" s="9" t="s">
        <v>1</v>
      </c>
      <c r="H42" s="31" t="s">
        <v>1</v>
      </c>
      <c r="I42" s="31" t="s">
        <v>1</v>
      </c>
    </row>
    <row r="43" spans="1:9" ht="59.25" customHeight="1" x14ac:dyDescent="0.35">
      <c r="A43" s="60">
        <v>6.4</v>
      </c>
      <c r="B43" s="60" t="s">
        <v>82</v>
      </c>
      <c r="C43" s="23" t="s">
        <v>127</v>
      </c>
      <c r="D43" s="45" t="s">
        <v>127</v>
      </c>
      <c r="E43" s="114" t="s">
        <v>159</v>
      </c>
      <c r="F43" s="9">
        <v>0</v>
      </c>
      <c r="G43" s="106">
        <v>0</v>
      </c>
      <c r="H43" s="132" t="s">
        <v>139</v>
      </c>
      <c r="I43" s="142" t="s">
        <v>161</v>
      </c>
    </row>
    <row r="44" spans="1:9" ht="36.6" customHeight="1" x14ac:dyDescent="0.35">
      <c r="A44" s="68">
        <v>6.5</v>
      </c>
      <c r="B44" s="60" t="s">
        <v>95</v>
      </c>
      <c r="C44" s="9" t="s">
        <v>1</v>
      </c>
      <c r="D44" s="43" t="s">
        <v>1</v>
      </c>
      <c r="E44" s="10" t="s">
        <v>1</v>
      </c>
      <c r="F44" s="9" t="s">
        <v>1</v>
      </c>
      <c r="G44" s="9" t="s">
        <v>1</v>
      </c>
      <c r="H44" s="31" t="s">
        <v>1</v>
      </c>
      <c r="I44" s="31" t="s">
        <v>1</v>
      </c>
    </row>
    <row r="45" spans="1:9" ht="37.15" customHeight="1" x14ac:dyDescent="0.35">
      <c r="A45" s="60">
        <v>6.6</v>
      </c>
      <c r="B45" s="60" t="s">
        <v>96</v>
      </c>
      <c r="C45" s="9" t="s">
        <v>1</v>
      </c>
      <c r="D45" s="43" t="s">
        <v>1</v>
      </c>
      <c r="E45" s="10" t="s">
        <v>1</v>
      </c>
      <c r="F45" s="9" t="s">
        <v>1</v>
      </c>
      <c r="G45" s="9" t="s">
        <v>1</v>
      </c>
      <c r="H45" s="31" t="s">
        <v>1</v>
      </c>
      <c r="I45" s="31" t="s">
        <v>1</v>
      </c>
    </row>
    <row r="46" spans="1:9" ht="35.1" customHeight="1" x14ac:dyDescent="0.35">
      <c r="A46" s="62">
        <v>7</v>
      </c>
      <c r="B46" s="63" t="s">
        <v>83</v>
      </c>
      <c r="C46" s="72"/>
      <c r="D46" s="113"/>
      <c r="E46" s="64"/>
      <c r="F46" s="65"/>
      <c r="G46" s="65"/>
      <c r="H46" s="66"/>
      <c r="I46" s="66"/>
    </row>
    <row r="47" spans="1:9" ht="35.1" customHeight="1" x14ac:dyDescent="0.35">
      <c r="A47" s="60">
        <v>7.1</v>
      </c>
      <c r="B47" s="76" t="s">
        <v>22</v>
      </c>
      <c r="C47" s="72"/>
      <c r="D47" s="113"/>
      <c r="E47" s="64"/>
      <c r="F47" s="65"/>
      <c r="G47" s="65"/>
      <c r="H47" s="66"/>
      <c r="I47" s="66"/>
    </row>
    <row r="48" spans="1:9" ht="39" customHeight="1" x14ac:dyDescent="0.35">
      <c r="A48" s="60" t="s">
        <v>23</v>
      </c>
      <c r="B48" s="60" t="s">
        <v>84</v>
      </c>
      <c r="C48" s="9" t="s">
        <v>1</v>
      </c>
      <c r="D48" s="43" t="s">
        <v>1</v>
      </c>
      <c r="E48" s="10" t="s">
        <v>1</v>
      </c>
      <c r="F48" s="9" t="s">
        <v>1</v>
      </c>
      <c r="G48" s="9" t="s">
        <v>1</v>
      </c>
      <c r="H48" s="115" t="s">
        <v>1</v>
      </c>
      <c r="I48" s="31" t="s">
        <v>1</v>
      </c>
    </row>
    <row r="49" spans="1:9" ht="35.1" customHeight="1" x14ac:dyDescent="0.35">
      <c r="A49" s="68" t="s">
        <v>24</v>
      </c>
      <c r="B49" s="68" t="s">
        <v>85</v>
      </c>
      <c r="C49" s="9" t="s">
        <v>1</v>
      </c>
      <c r="D49" s="43" t="s">
        <v>1</v>
      </c>
      <c r="E49" s="10" t="s">
        <v>1</v>
      </c>
      <c r="F49" s="9" t="s">
        <v>1</v>
      </c>
      <c r="G49" s="9" t="s">
        <v>1</v>
      </c>
      <c r="H49" s="31" t="s">
        <v>1</v>
      </c>
      <c r="I49" s="31" t="s">
        <v>1</v>
      </c>
    </row>
    <row r="50" spans="1:9" ht="35.1" customHeight="1" x14ac:dyDescent="0.35">
      <c r="A50" s="84" t="s">
        <v>25</v>
      </c>
      <c r="B50" s="84" t="s">
        <v>26</v>
      </c>
      <c r="C50" s="9" t="s">
        <v>1</v>
      </c>
      <c r="D50" s="43" t="s">
        <v>1</v>
      </c>
      <c r="E50" s="10" t="s">
        <v>1</v>
      </c>
      <c r="F50" s="9" t="s">
        <v>1</v>
      </c>
      <c r="G50" s="9" t="s">
        <v>1</v>
      </c>
      <c r="H50" s="31" t="s">
        <v>1</v>
      </c>
      <c r="I50" s="31" t="s">
        <v>1</v>
      </c>
    </row>
    <row r="51" spans="1:9" ht="35.1" customHeight="1" x14ac:dyDescent="0.35">
      <c r="A51" s="60">
        <v>7.2</v>
      </c>
      <c r="B51" s="76" t="s">
        <v>27</v>
      </c>
      <c r="C51" s="72"/>
      <c r="D51" s="113"/>
      <c r="E51" s="64"/>
      <c r="F51" s="65"/>
      <c r="G51" s="65"/>
      <c r="H51" s="66"/>
      <c r="I51" s="66"/>
    </row>
    <row r="52" spans="1:9" ht="35.1" customHeight="1" x14ac:dyDescent="0.35">
      <c r="A52" s="60" t="s">
        <v>28</v>
      </c>
      <c r="B52" s="60" t="s">
        <v>84</v>
      </c>
      <c r="C52" s="9" t="s">
        <v>1</v>
      </c>
      <c r="D52" s="43" t="s">
        <v>1</v>
      </c>
      <c r="E52" s="10" t="s">
        <v>1</v>
      </c>
      <c r="F52" s="9" t="s">
        <v>1</v>
      </c>
      <c r="G52" s="9" t="s">
        <v>1</v>
      </c>
      <c r="H52" s="31" t="s">
        <v>1</v>
      </c>
      <c r="I52" s="31" t="s">
        <v>1</v>
      </c>
    </row>
    <row r="53" spans="1:9" ht="35.1" customHeight="1" x14ac:dyDescent="0.35">
      <c r="A53" s="68" t="s">
        <v>29</v>
      </c>
      <c r="B53" s="68" t="s">
        <v>85</v>
      </c>
      <c r="C53" s="9" t="s">
        <v>1</v>
      </c>
      <c r="D53" s="43" t="s">
        <v>1</v>
      </c>
      <c r="E53" s="10" t="s">
        <v>1</v>
      </c>
      <c r="F53" s="9" t="s">
        <v>1</v>
      </c>
      <c r="G53" s="9" t="s">
        <v>1</v>
      </c>
      <c r="H53" s="31" t="s">
        <v>1</v>
      </c>
      <c r="I53" s="31" t="s">
        <v>1</v>
      </c>
    </row>
    <row r="54" spans="1:9" ht="35.1" customHeight="1" x14ac:dyDescent="0.35">
      <c r="A54" s="68" t="s">
        <v>30</v>
      </c>
      <c r="B54" s="84" t="s">
        <v>26</v>
      </c>
      <c r="C54" s="9" t="s">
        <v>1</v>
      </c>
      <c r="D54" s="43" t="s">
        <v>1</v>
      </c>
      <c r="E54" s="10" t="s">
        <v>1</v>
      </c>
      <c r="F54" s="9" t="s">
        <v>1</v>
      </c>
      <c r="G54" s="9" t="s">
        <v>1</v>
      </c>
      <c r="H54" s="31" t="s">
        <v>1</v>
      </c>
      <c r="I54" s="31" t="s">
        <v>1</v>
      </c>
    </row>
    <row r="55" spans="1:9" ht="35.1" customHeight="1" x14ac:dyDescent="0.35">
      <c r="A55" s="60">
        <v>7.3</v>
      </c>
      <c r="B55" s="76" t="s">
        <v>31</v>
      </c>
      <c r="C55" s="72"/>
      <c r="D55" s="113"/>
      <c r="E55" s="64"/>
      <c r="F55" s="65"/>
      <c r="G55" s="65"/>
      <c r="H55" s="66"/>
      <c r="I55" s="66"/>
    </row>
    <row r="56" spans="1:9" ht="35.1" customHeight="1" x14ac:dyDescent="0.35">
      <c r="A56" s="85" t="s">
        <v>32</v>
      </c>
      <c r="B56" s="60" t="s">
        <v>84</v>
      </c>
      <c r="C56" s="9" t="s">
        <v>1</v>
      </c>
      <c r="D56" s="43" t="s">
        <v>1</v>
      </c>
      <c r="E56" s="10" t="s">
        <v>1</v>
      </c>
      <c r="F56" s="9" t="s">
        <v>1</v>
      </c>
      <c r="G56" s="9" t="s">
        <v>1</v>
      </c>
      <c r="H56" s="31" t="s">
        <v>1</v>
      </c>
      <c r="I56" s="31" t="s">
        <v>1</v>
      </c>
    </row>
    <row r="57" spans="1:9" ht="35.1" customHeight="1" x14ac:dyDescent="0.35">
      <c r="A57" s="60" t="s">
        <v>33</v>
      </c>
      <c r="B57" s="68" t="s">
        <v>85</v>
      </c>
      <c r="C57" s="9" t="s">
        <v>1</v>
      </c>
      <c r="D57" s="43" t="s">
        <v>1</v>
      </c>
      <c r="E57" s="10" t="s">
        <v>1</v>
      </c>
      <c r="F57" s="9" t="s">
        <v>1</v>
      </c>
      <c r="G57" s="9" t="s">
        <v>1</v>
      </c>
      <c r="H57" s="31" t="s">
        <v>1</v>
      </c>
      <c r="I57" s="31" t="s">
        <v>1</v>
      </c>
    </row>
    <row r="58" spans="1:9" ht="35.1" customHeight="1" x14ac:dyDescent="0.35">
      <c r="A58" s="68" t="s">
        <v>34</v>
      </c>
      <c r="B58" s="84" t="s">
        <v>26</v>
      </c>
      <c r="C58" s="9" t="s">
        <v>1</v>
      </c>
      <c r="D58" s="43" t="s">
        <v>1</v>
      </c>
      <c r="E58" s="10" t="s">
        <v>1</v>
      </c>
      <c r="F58" s="9" t="s">
        <v>1</v>
      </c>
      <c r="G58" s="9" t="s">
        <v>1</v>
      </c>
      <c r="H58" s="31" t="s">
        <v>1</v>
      </c>
      <c r="I58" s="31" t="s">
        <v>1</v>
      </c>
    </row>
    <row r="59" spans="1:9" ht="35.1" customHeight="1" x14ac:dyDescent="0.35">
      <c r="A59" s="59">
        <v>7.4</v>
      </c>
      <c r="B59" s="76" t="s">
        <v>149</v>
      </c>
      <c r="C59" s="72"/>
      <c r="D59" s="113"/>
      <c r="E59" s="64"/>
      <c r="F59" s="65"/>
      <c r="G59" s="65"/>
      <c r="H59" s="66"/>
      <c r="I59" s="66"/>
    </row>
    <row r="60" spans="1:9" ht="35.1" customHeight="1" x14ac:dyDescent="0.35">
      <c r="A60" s="60" t="s">
        <v>35</v>
      </c>
      <c r="B60" s="60" t="s">
        <v>84</v>
      </c>
      <c r="C60" s="9" t="s">
        <v>1</v>
      </c>
      <c r="D60" s="43" t="s">
        <v>1</v>
      </c>
      <c r="E60" s="10" t="s">
        <v>1</v>
      </c>
      <c r="F60" s="9" t="s">
        <v>1</v>
      </c>
      <c r="G60" s="9" t="s">
        <v>1</v>
      </c>
      <c r="H60" s="31" t="s">
        <v>1</v>
      </c>
      <c r="I60" s="31" t="s">
        <v>1</v>
      </c>
    </row>
    <row r="61" spans="1:9" ht="35.1" customHeight="1" x14ac:dyDescent="0.35">
      <c r="A61" s="60" t="s">
        <v>36</v>
      </c>
      <c r="B61" s="68" t="s">
        <v>85</v>
      </c>
      <c r="C61" s="9" t="s">
        <v>1</v>
      </c>
      <c r="D61" s="43" t="s">
        <v>1</v>
      </c>
      <c r="E61" s="10" t="s">
        <v>1</v>
      </c>
      <c r="F61" s="9" t="s">
        <v>1</v>
      </c>
      <c r="G61" s="9" t="s">
        <v>1</v>
      </c>
      <c r="H61" s="31" t="s">
        <v>1</v>
      </c>
      <c r="I61" s="31" t="s">
        <v>1</v>
      </c>
    </row>
    <row r="62" spans="1:9" ht="35.1" customHeight="1" x14ac:dyDescent="0.35">
      <c r="A62" s="60" t="s">
        <v>37</v>
      </c>
      <c r="B62" s="84" t="s">
        <v>26</v>
      </c>
      <c r="C62" s="9" t="s">
        <v>1</v>
      </c>
      <c r="D62" s="43" t="s">
        <v>1</v>
      </c>
      <c r="E62" s="10" t="s">
        <v>1</v>
      </c>
      <c r="F62" s="9" t="s">
        <v>1</v>
      </c>
      <c r="G62" s="9" t="s">
        <v>1</v>
      </c>
      <c r="H62" s="31" t="s">
        <v>1</v>
      </c>
      <c r="I62" s="31" t="s">
        <v>1</v>
      </c>
    </row>
    <row r="63" spans="1:9" ht="35.1" customHeight="1" x14ac:dyDescent="0.35">
      <c r="A63" s="60">
        <v>7.5</v>
      </c>
      <c r="B63" s="76" t="s">
        <v>86</v>
      </c>
      <c r="C63" s="72"/>
      <c r="D63" s="113"/>
      <c r="E63" s="64"/>
      <c r="F63" s="65"/>
      <c r="G63" s="65"/>
      <c r="H63" s="66"/>
      <c r="I63" s="66"/>
    </row>
    <row r="64" spans="1:9" ht="35.1" customHeight="1" x14ac:dyDescent="0.35">
      <c r="A64" s="60" t="s">
        <v>38</v>
      </c>
      <c r="B64" s="60" t="s">
        <v>84</v>
      </c>
      <c r="C64" s="9" t="s">
        <v>1</v>
      </c>
      <c r="D64" s="43" t="s">
        <v>1</v>
      </c>
      <c r="E64" s="10" t="s">
        <v>1</v>
      </c>
      <c r="F64" s="9" t="s">
        <v>1</v>
      </c>
      <c r="G64" s="9" t="s">
        <v>1</v>
      </c>
      <c r="H64" s="31" t="s">
        <v>1</v>
      </c>
      <c r="I64" s="31" t="s">
        <v>1</v>
      </c>
    </row>
    <row r="65" spans="1:37" ht="35.1" customHeight="1" x14ac:dyDescent="0.35">
      <c r="A65" s="60" t="s">
        <v>39</v>
      </c>
      <c r="B65" s="68" t="s">
        <v>85</v>
      </c>
      <c r="C65" s="9" t="s">
        <v>1</v>
      </c>
      <c r="D65" s="43" t="s">
        <v>1</v>
      </c>
      <c r="E65" s="10" t="s">
        <v>1</v>
      </c>
      <c r="F65" s="9" t="s">
        <v>1</v>
      </c>
      <c r="G65" s="9" t="s">
        <v>1</v>
      </c>
      <c r="H65" s="31" t="s">
        <v>1</v>
      </c>
      <c r="I65" s="31" t="s">
        <v>1</v>
      </c>
    </row>
    <row r="66" spans="1:37" ht="35.1" customHeight="1" x14ac:dyDescent="0.35">
      <c r="A66" s="68" t="s">
        <v>40</v>
      </c>
      <c r="B66" s="84" t="s">
        <v>26</v>
      </c>
      <c r="C66" s="9" t="s">
        <v>1</v>
      </c>
      <c r="D66" s="43" t="s">
        <v>1</v>
      </c>
      <c r="E66" s="10" t="s">
        <v>1</v>
      </c>
      <c r="F66" s="9" t="s">
        <v>1</v>
      </c>
      <c r="G66" s="9" t="s">
        <v>1</v>
      </c>
      <c r="H66" s="31" t="s">
        <v>1</v>
      </c>
      <c r="I66" s="31" t="s">
        <v>1</v>
      </c>
    </row>
    <row r="67" spans="1:37" ht="35.1" customHeight="1" x14ac:dyDescent="0.35">
      <c r="A67" s="62">
        <v>8</v>
      </c>
      <c r="B67" s="86" t="s">
        <v>87</v>
      </c>
      <c r="C67" s="72"/>
      <c r="D67" s="113"/>
      <c r="E67" s="64"/>
      <c r="F67" s="65"/>
      <c r="G67" s="65"/>
      <c r="H67" s="66"/>
      <c r="I67" s="66"/>
    </row>
    <row r="68" spans="1:37" s="53" customFormat="1" ht="42.75" customHeight="1" x14ac:dyDescent="0.35">
      <c r="A68" s="60">
        <v>8.1</v>
      </c>
      <c r="B68" s="68" t="s">
        <v>41</v>
      </c>
      <c r="C68" s="9" t="s">
        <v>1</v>
      </c>
      <c r="D68" s="43" t="s">
        <v>1</v>
      </c>
      <c r="E68" s="10" t="s">
        <v>1</v>
      </c>
      <c r="F68" s="9" t="s">
        <v>1</v>
      </c>
      <c r="G68" s="9" t="s">
        <v>1</v>
      </c>
      <c r="H68" s="31" t="s">
        <v>1</v>
      </c>
      <c r="I68" s="31" t="s">
        <v>1</v>
      </c>
    </row>
    <row r="69" spans="1:37" s="53" customFormat="1" ht="35.1" customHeight="1" x14ac:dyDescent="0.35">
      <c r="A69" s="60">
        <v>8.1999999999999993</v>
      </c>
      <c r="B69" s="60" t="s">
        <v>42</v>
      </c>
      <c r="C69" s="9" t="s">
        <v>1</v>
      </c>
      <c r="D69" s="43" t="s">
        <v>1</v>
      </c>
      <c r="E69" s="10" t="s">
        <v>1</v>
      </c>
      <c r="F69" s="9" t="s">
        <v>1</v>
      </c>
      <c r="G69" s="9" t="s">
        <v>1</v>
      </c>
      <c r="H69" s="31" t="s">
        <v>1</v>
      </c>
      <c r="I69" s="31" t="s">
        <v>1</v>
      </c>
    </row>
    <row r="70" spans="1:37" ht="35.1" customHeight="1" x14ac:dyDescent="0.35">
      <c r="A70" s="60">
        <v>8.3000000000000007</v>
      </c>
      <c r="B70" s="76" t="s">
        <v>50</v>
      </c>
      <c r="C70" s="27"/>
      <c r="D70" s="46"/>
      <c r="E70" s="27"/>
      <c r="F70" s="87"/>
      <c r="G70" s="87"/>
      <c r="H70" s="88"/>
      <c r="I70" s="88"/>
    </row>
    <row r="71" spans="1:37" s="53" customFormat="1" ht="72" customHeight="1" x14ac:dyDescent="0.35">
      <c r="A71" s="68" t="s">
        <v>45</v>
      </c>
      <c r="B71" s="68" t="s">
        <v>142</v>
      </c>
      <c r="C71" s="9" t="s">
        <v>120</v>
      </c>
      <c r="D71" s="43" t="s">
        <v>123</v>
      </c>
      <c r="E71" s="10" t="str">
        <f>$D$71</f>
        <v>$402.85 cheque less than $1M;                                                                                 $6,152.85 cheque $1M &amp; over</v>
      </c>
      <c r="F71" s="9">
        <v>0</v>
      </c>
      <c r="G71" s="89">
        <v>0</v>
      </c>
      <c r="H71" s="13">
        <v>0</v>
      </c>
      <c r="I71" s="16">
        <v>0</v>
      </c>
    </row>
    <row r="72" spans="1:37" s="53" customFormat="1" ht="64.5" customHeight="1" x14ac:dyDescent="0.35">
      <c r="A72" s="68" t="s">
        <v>46</v>
      </c>
      <c r="B72" s="68" t="s">
        <v>141</v>
      </c>
      <c r="C72" s="9" t="s">
        <v>130</v>
      </c>
      <c r="D72" s="43" t="s">
        <v>147</v>
      </c>
      <c r="E72" s="10" t="s">
        <v>153</v>
      </c>
      <c r="F72" s="9">
        <v>0</v>
      </c>
      <c r="G72" s="89">
        <v>0</v>
      </c>
      <c r="H72" s="13">
        <v>0</v>
      </c>
      <c r="I72" s="16">
        <v>0</v>
      </c>
    </row>
    <row r="73" spans="1:37" s="53" customFormat="1" ht="35.1" customHeight="1" x14ac:dyDescent="0.35">
      <c r="A73" s="60">
        <v>8.4</v>
      </c>
      <c r="B73" s="60" t="s">
        <v>43</v>
      </c>
      <c r="C73" s="9" t="s">
        <v>1</v>
      </c>
      <c r="D73" s="43" t="s">
        <v>1</v>
      </c>
      <c r="E73" s="10" t="s">
        <v>1</v>
      </c>
      <c r="F73" s="9" t="s">
        <v>1</v>
      </c>
      <c r="G73" s="9" t="s">
        <v>1</v>
      </c>
      <c r="H73" s="10" t="s">
        <v>1</v>
      </c>
      <c r="I73" s="10" t="s">
        <v>1</v>
      </c>
    </row>
    <row r="74" spans="1:37" s="69" customFormat="1" ht="38.25" customHeight="1" x14ac:dyDescent="0.35">
      <c r="A74" s="60">
        <v>8.5</v>
      </c>
      <c r="B74" s="60" t="s">
        <v>44</v>
      </c>
      <c r="C74" s="7" t="s">
        <v>124</v>
      </c>
      <c r="D74" s="40" t="s">
        <v>124</v>
      </c>
      <c r="E74" s="134" t="s">
        <v>168</v>
      </c>
      <c r="F74" s="7">
        <v>0</v>
      </c>
      <c r="G74" s="15">
        <v>0</v>
      </c>
      <c r="H74" s="134" t="s">
        <v>140</v>
      </c>
      <c r="I74" s="143" t="s">
        <v>146</v>
      </c>
      <c r="J74" s="127"/>
      <c r="K74" s="128"/>
      <c r="L74" s="129"/>
      <c r="M74" s="129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</row>
    <row r="75" spans="1:37" ht="37.5" customHeight="1" x14ac:dyDescent="0.35">
      <c r="A75" s="60">
        <v>8.6</v>
      </c>
      <c r="B75" s="60" t="s">
        <v>4</v>
      </c>
      <c r="C75" s="23">
        <v>2862.66</v>
      </c>
      <c r="D75" s="45">
        <v>2862.66</v>
      </c>
      <c r="E75" s="135">
        <v>3034.42</v>
      </c>
      <c r="F75" s="18">
        <f>+D75-C75</f>
        <v>0</v>
      </c>
      <c r="G75" s="20">
        <f>+(D75-C75)/C75</f>
        <v>0</v>
      </c>
      <c r="H75" s="132">
        <f>+E75-D75</f>
        <v>171.76000000000022</v>
      </c>
      <c r="I75" s="136">
        <f>+(E75-D75)/D75</f>
        <v>6.0000139730181097E-2</v>
      </c>
    </row>
    <row r="76" spans="1:37" s="53" customFormat="1" ht="35.1" customHeight="1" x14ac:dyDescent="0.35">
      <c r="A76" s="68">
        <v>8.6999999999999993</v>
      </c>
      <c r="B76" s="70" t="s">
        <v>88</v>
      </c>
      <c r="C76" s="80"/>
      <c r="D76" s="46"/>
      <c r="E76" s="27"/>
      <c r="F76" s="87"/>
      <c r="G76" s="87"/>
      <c r="H76" s="88"/>
      <c r="I76" s="88"/>
    </row>
    <row r="77" spans="1:37" s="53" customFormat="1" ht="35.1" customHeight="1" x14ac:dyDescent="0.35">
      <c r="A77" s="68" t="s">
        <v>55</v>
      </c>
      <c r="B77" s="68" t="s">
        <v>89</v>
      </c>
      <c r="C77" s="9" t="s">
        <v>1</v>
      </c>
      <c r="D77" s="43" t="s">
        <v>1</v>
      </c>
      <c r="E77" s="10" t="s">
        <v>1</v>
      </c>
      <c r="F77" s="9" t="s">
        <v>1</v>
      </c>
      <c r="G77" s="9" t="s">
        <v>1</v>
      </c>
      <c r="H77" s="10" t="s">
        <v>1</v>
      </c>
      <c r="I77" s="10" t="s">
        <v>1</v>
      </c>
    </row>
    <row r="78" spans="1:37" s="53" customFormat="1" ht="35.1" customHeight="1" x14ac:dyDescent="0.35">
      <c r="A78" s="68" t="s">
        <v>56</v>
      </c>
      <c r="B78" s="68" t="s">
        <v>90</v>
      </c>
      <c r="C78" s="9" t="s">
        <v>1</v>
      </c>
      <c r="D78" s="43" t="s">
        <v>1</v>
      </c>
      <c r="E78" s="10" t="s">
        <v>1</v>
      </c>
      <c r="F78" s="9" t="s">
        <v>1</v>
      </c>
      <c r="G78" s="9" t="s">
        <v>1</v>
      </c>
      <c r="H78" s="10" t="s">
        <v>1</v>
      </c>
      <c r="I78" s="10" t="s">
        <v>1</v>
      </c>
    </row>
    <row r="79" spans="1:37" s="53" customFormat="1" ht="48" customHeight="1" x14ac:dyDescent="0.35">
      <c r="A79" s="68">
        <v>8.8000000000000007</v>
      </c>
      <c r="B79" s="60" t="s">
        <v>102</v>
      </c>
      <c r="C79" s="9" t="s">
        <v>118</v>
      </c>
      <c r="D79" s="43" t="s">
        <v>118</v>
      </c>
      <c r="E79" s="10" t="s">
        <v>118</v>
      </c>
      <c r="F79" s="18">
        <v>0</v>
      </c>
      <c r="G79" s="20">
        <f>F79/1800</f>
        <v>0</v>
      </c>
      <c r="H79" s="31">
        <v>0</v>
      </c>
      <c r="I79" s="36">
        <v>0</v>
      </c>
    </row>
    <row r="80" spans="1:37" s="69" customFormat="1" ht="40.5" customHeight="1" x14ac:dyDescent="0.35">
      <c r="A80" s="90">
        <v>8.11</v>
      </c>
      <c r="B80" s="76" t="s">
        <v>91</v>
      </c>
      <c r="C80" s="27"/>
      <c r="D80" s="46"/>
      <c r="E80" s="27"/>
      <c r="F80" s="30"/>
      <c r="G80" s="91"/>
      <c r="H80" s="37"/>
      <c r="I80" s="92"/>
    </row>
    <row r="81" spans="1:9" s="69" customFormat="1" ht="43.5" customHeight="1" x14ac:dyDescent="0.35">
      <c r="A81" s="60" t="s">
        <v>103</v>
      </c>
      <c r="B81" s="60" t="s">
        <v>92</v>
      </c>
      <c r="C81" s="7" t="s">
        <v>1</v>
      </c>
      <c r="D81" s="40" t="s">
        <v>1</v>
      </c>
      <c r="E81" s="8" t="s">
        <v>1</v>
      </c>
      <c r="F81" s="9" t="s">
        <v>1</v>
      </c>
      <c r="G81" s="9" t="s">
        <v>1</v>
      </c>
      <c r="H81" s="8" t="s">
        <v>1</v>
      </c>
      <c r="I81" s="8" t="s">
        <v>1</v>
      </c>
    </row>
    <row r="82" spans="1:9" s="69" customFormat="1" ht="43.5" customHeight="1" x14ac:dyDescent="0.35">
      <c r="A82" s="60" t="s">
        <v>104</v>
      </c>
      <c r="B82" s="60" t="s">
        <v>93</v>
      </c>
      <c r="C82" s="7" t="s">
        <v>54</v>
      </c>
      <c r="D82" s="40" t="s">
        <v>54</v>
      </c>
      <c r="E82" s="8" t="s">
        <v>54</v>
      </c>
      <c r="F82" s="19">
        <v>0</v>
      </c>
      <c r="G82" s="15">
        <v>0</v>
      </c>
      <c r="H82" s="38">
        <v>0</v>
      </c>
      <c r="I82" s="16">
        <v>0</v>
      </c>
    </row>
    <row r="83" spans="1:9" ht="20.25" x14ac:dyDescent="0.3">
      <c r="A83" s="93"/>
      <c r="B83" s="94"/>
      <c r="C83" s="95"/>
      <c r="D83" s="95"/>
      <c r="E83" s="95"/>
      <c r="F83" s="93"/>
      <c r="G83" s="93"/>
    </row>
    <row r="84" spans="1:9" ht="23.25" x14ac:dyDescent="0.35">
      <c r="A84" s="2" t="s">
        <v>110</v>
      </c>
      <c r="B84" s="97"/>
      <c r="C84" s="98"/>
      <c r="D84" s="98"/>
      <c r="E84" s="98"/>
      <c r="F84" s="93"/>
      <c r="G84" s="93"/>
    </row>
    <row r="85" spans="1:9" ht="23.25" x14ac:dyDescent="0.35">
      <c r="A85" s="1"/>
      <c r="B85" s="1"/>
      <c r="C85" s="98"/>
      <c r="D85" s="98"/>
      <c r="E85" s="98"/>
      <c r="F85" s="93"/>
      <c r="G85" s="93"/>
    </row>
    <row r="86" spans="1:9" ht="24.75" customHeight="1" x14ac:dyDescent="0.35">
      <c r="A86" s="2" t="s">
        <v>51</v>
      </c>
      <c r="B86" s="2" t="s">
        <v>111</v>
      </c>
      <c r="C86" s="1"/>
      <c r="D86" s="1"/>
      <c r="E86" s="96"/>
      <c r="F86" s="93"/>
      <c r="G86" s="93"/>
    </row>
    <row r="87" spans="1:9" ht="26.25" customHeight="1" x14ac:dyDescent="0.35">
      <c r="A87" s="3" t="s">
        <v>52</v>
      </c>
      <c r="B87" s="2" t="s">
        <v>60</v>
      </c>
      <c r="C87" s="2"/>
      <c r="D87" s="2"/>
      <c r="E87" s="96"/>
      <c r="F87" s="93"/>
      <c r="G87" s="93"/>
    </row>
    <row r="88" spans="1:9" ht="25.5" customHeight="1" x14ac:dyDescent="0.35">
      <c r="A88" s="4" t="s">
        <v>53</v>
      </c>
      <c r="B88" s="2" t="s">
        <v>112</v>
      </c>
      <c r="C88" s="2"/>
      <c r="D88" s="2"/>
      <c r="E88" s="96"/>
      <c r="F88" s="93"/>
      <c r="G88" s="93"/>
    </row>
    <row r="89" spans="1:9" ht="27.75" customHeight="1" x14ac:dyDescent="0.35">
      <c r="A89" s="5" t="s">
        <v>58</v>
      </c>
      <c r="B89" s="2" t="s">
        <v>62</v>
      </c>
      <c r="C89" s="2"/>
      <c r="D89" s="2"/>
      <c r="E89" s="96"/>
      <c r="F89" s="93"/>
      <c r="G89" s="93"/>
    </row>
    <row r="90" spans="1:9" ht="27.75" customHeight="1" x14ac:dyDescent="0.35">
      <c r="A90" s="6"/>
      <c r="B90" s="2"/>
      <c r="C90" s="2"/>
      <c r="D90" s="2"/>
      <c r="E90" s="96"/>
      <c r="F90" s="93"/>
      <c r="G90" s="93"/>
    </row>
    <row r="91" spans="1:9" ht="26.25" x14ac:dyDescent="0.4">
      <c r="A91" s="99"/>
      <c r="B91" s="29" t="s">
        <v>109</v>
      </c>
      <c r="C91" s="2"/>
      <c r="D91" s="2"/>
      <c r="E91" s="2"/>
    </row>
    <row r="92" spans="1:9" ht="29.25" customHeight="1" x14ac:dyDescent="0.2"/>
  </sheetData>
  <mergeCells count="2">
    <mergeCell ref="C1:E1"/>
    <mergeCell ref="F1:I1"/>
  </mergeCells>
  <pageMargins left="0.43307086614173229" right="0.15748031496062992" top="1.2204724409448819" bottom="0.55118110236220474" header="0.78740157480314965" footer="0.51181102362204722"/>
  <pageSetup paperSize="5" scale="24" orientation="landscape" r:id="rId1"/>
  <headerFooter alignWithMargins="0">
    <oddHeader>&amp;L&amp;20
BS 1A&amp;C&amp;"Arial,Bold"&amp;28PRELIMINARY THE SCOTIA JAMAICA  BUILDING SOCIETY 
SCHEDULE OF FEES  AND CHARGES 2020 - 2022 
Pursuant to Section (64)(g)(ii) of the Banking Services Act</oddHeader>
  </headerFooter>
  <rowBreaks count="2" manualBreakCount="2">
    <brk id="29" max="8" man="1"/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SJBS </vt:lpstr>
      <vt:lpstr>'SJBS '!Print_Area</vt:lpstr>
      <vt:lpstr>'SJBS '!Print_Titles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judyb</dc:creator>
  <cp:lastModifiedBy>Daniel Morgan</cp:lastModifiedBy>
  <cp:lastPrinted>2023-07-13T17:45:02Z</cp:lastPrinted>
  <dcterms:created xsi:type="dcterms:W3CDTF">2008-03-25T19:46:19Z</dcterms:created>
  <dcterms:modified xsi:type="dcterms:W3CDTF">2023-07-13T21:08:20Z</dcterms:modified>
</cp:coreProperties>
</file>