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" windowWidth="15330" windowHeight="9300" tabRatio="615" activeTab="0"/>
  </bookViews>
  <sheets>
    <sheet name="CSTMB" sheetId="1" r:id="rId1"/>
    <sheet name="FIA " sheetId="2" state="hidden" r:id="rId2"/>
  </sheets>
  <externalReferences>
    <externalReference r:id="rId5"/>
    <externalReference r:id="rId6"/>
    <externalReference r:id="rId7"/>
    <externalReference r:id="rId8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 localSheetId="0">'[1]FIM13'!#REF!</definedName>
    <definedName name="FIM13_DECLARATION">'[1]FIM13'!#REF!</definedName>
    <definedName name="_xlnm.Print_Area" localSheetId="0">'CSTMB'!$A$1:$L$92</definedName>
    <definedName name="_xlnm.Print_Area" localSheetId="1">'FIA '!$A$1:$I$94</definedName>
    <definedName name="_xlnm.Print_Titles" localSheetId="0">'CSTMB'!$2:$3</definedName>
    <definedName name="_xlnm.Print_Titles" localSheetId="1">'FIA '!$A:$A,'FIA '!$1:$7</definedName>
  </definedNames>
  <calcPr fullCalcOnLoad="1"/>
</workbook>
</file>

<file path=xl/sharedStrings.xml><?xml version="1.0" encoding="utf-8"?>
<sst xmlns="http://schemas.openxmlformats.org/spreadsheetml/2006/main" count="1169" uniqueCount="220">
  <si>
    <t>SERVICES</t>
  </si>
  <si>
    <t>Automated Banking Machine (ABM)</t>
  </si>
  <si>
    <t>Point of Sale Transactions</t>
  </si>
  <si>
    <t>Annual Renewal Fee</t>
  </si>
  <si>
    <t>Overrun Fee</t>
  </si>
  <si>
    <t>Commitment/Acceptance Fee</t>
  </si>
  <si>
    <t>Letter of Undertaking</t>
  </si>
  <si>
    <t>Foreign Draft (sold)</t>
  </si>
  <si>
    <t>Manager's Cheque</t>
  </si>
  <si>
    <t>Money Order</t>
  </si>
  <si>
    <t>Standing Order</t>
  </si>
  <si>
    <t>Audit Confirmation</t>
  </si>
  <si>
    <t>Late Payment Fee</t>
  </si>
  <si>
    <t>Voucher Search</t>
  </si>
  <si>
    <t xml:space="preserve">      Personal</t>
  </si>
  <si>
    <t xml:space="preserve">      Corporate</t>
  </si>
  <si>
    <t>4.1.1</t>
  </si>
  <si>
    <t xml:space="preserve">      Enquiry</t>
  </si>
  <si>
    <t xml:space="preserve">      Withdrawal</t>
  </si>
  <si>
    <t xml:space="preserve">      Declined</t>
  </si>
  <si>
    <t>4.1.2</t>
  </si>
  <si>
    <t>Internet Banking:</t>
  </si>
  <si>
    <t xml:space="preserve">      Transfer </t>
  </si>
  <si>
    <t xml:space="preserve">      Statement</t>
  </si>
  <si>
    <t>2.1.1</t>
  </si>
  <si>
    <t>2.1.2</t>
  </si>
  <si>
    <t>4.1.1.2</t>
  </si>
  <si>
    <t>4.1.1.3</t>
  </si>
  <si>
    <t>4.1.1.4</t>
  </si>
  <si>
    <t>4.1.2.1</t>
  </si>
  <si>
    <t>4.1.2.2</t>
  </si>
  <si>
    <t>4.1.2.3</t>
  </si>
  <si>
    <t>4.3.1</t>
  </si>
  <si>
    <t>4.3.2</t>
  </si>
  <si>
    <t>6.5.1</t>
  </si>
  <si>
    <t>6.5.2</t>
  </si>
  <si>
    <t>Guarantees/Indemnities:</t>
  </si>
  <si>
    <t xml:space="preserve">      Visa</t>
  </si>
  <si>
    <t xml:space="preserve">      Mastercard</t>
  </si>
  <si>
    <t xml:space="preserve">      Other</t>
  </si>
  <si>
    <t>7.1.1</t>
  </si>
  <si>
    <t>7.1.2</t>
  </si>
  <si>
    <t>7.1.3</t>
  </si>
  <si>
    <t>Cash Advance Charge:</t>
  </si>
  <si>
    <t>7.2.1</t>
  </si>
  <si>
    <t>7.2.2</t>
  </si>
  <si>
    <t>7.2.3</t>
  </si>
  <si>
    <t>Late Payment Charge:</t>
  </si>
  <si>
    <t>7.3.1</t>
  </si>
  <si>
    <t>7.3.2</t>
  </si>
  <si>
    <t>7.3.3</t>
  </si>
  <si>
    <t>Overlimit Charge:</t>
  </si>
  <si>
    <t>7.4.1</t>
  </si>
  <si>
    <t>7.4.2</t>
  </si>
  <si>
    <t>7.4.3</t>
  </si>
  <si>
    <t>Repalcement Card Fee:</t>
  </si>
  <si>
    <t>7.5.1</t>
  </si>
  <si>
    <t>7.5.2</t>
  </si>
  <si>
    <t>7.5.3</t>
  </si>
  <si>
    <t>Annual Membership Fee:</t>
  </si>
  <si>
    <t>Safety Deposit Boxes (range of rental charges per annum)</t>
  </si>
  <si>
    <t>Deposit Wallets (range of rental charges per annum)</t>
  </si>
  <si>
    <t>Using own machine:</t>
  </si>
  <si>
    <t>Using MultiLink:</t>
  </si>
  <si>
    <t xml:space="preserve">      Inward</t>
  </si>
  <si>
    <t>4.1.1.1</t>
  </si>
  <si>
    <t>N/A</t>
  </si>
  <si>
    <t>Personal:</t>
  </si>
  <si>
    <t>2.1.3</t>
  </si>
  <si>
    <t>2.1.4</t>
  </si>
  <si>
    <t>2.2.1</t>
  </si>
  <si>
    <t>2.2.2</t>
  </si>
  <si>
    <t>2.2.3</t>
  </si>
  <si>
    <t>2.2.4</t>
  </si>
  <si>
    <t>In-branch Deposit Transaction Fee</t>
  </si>
  <si>
    <t>In-branch Withdrawal Transaction Fee</t>
  </si>
  <si>
    <t>Minimum Balance Threshold and Fees</t>
  </si>
  <si>
    <t>Dormant Account Fee (per annum)</t>
  </si>
  <si>
    <t>Corporate:</t>
  </si>
  <si>
    <t>Certification of Account Bal./Reference Letter</t>
  </si>
  <si>
    <t>4.1.1.5</t>
  </si>
  <si>
    <t xml:space="preserve">     Transfer</t>
  </si>
  <si>
    <t>4.1.2.4</t>
  </si>
  <si>
    <t>4.1.2.5</t>
  </si>
  <si>
    <t xml:space="preserve">     Statement</t>
  </si>
  <si>
    <t>SAVINGS ACCOUNTS</t>
  </si>
  <si>
    <t>TELEGRAPHIC TRANSFER OF FUNDS</t>
  </si>
  <si>
    <t xml:space="preserve">      Outward</t>
  </si>
  <si>
    <t>E-BANKING</t>
  </si>
  <si>
    <t>DEPOSITORY SERVICES</t>
  </si>
  <si>
    <t>LOANS AND DISCOUNTS</t>
  </si>
  <si>
    <t>CREDIT CARD SERVICES</t>
  </si>
  <si>
    <t>MISCELLANEOUS CHARGES</t>
  </si>
  <si>
    <t>Foreign Cheque Negotiated</t>
  </si>
  <si>
    <t>December 2008 (JS)</t>
  </si>
  <si>
    <t>December 2009 (JS)</t>
  </si>
  <si>
    <t>December 2010 (J$)</t>
  </si>
  <si>
    <t>4.1.1.6</t>
  </si>
  <si>
    <t xml:space="preserve">      Deposit</t>
  </si>
  <si>
    <t>4.1.2.6</t>
  </si>
  <si>
    <t>8.3.1</t>
  </si>
  <si>
    <t>8.3.2</t>
  </si>
  <si>
    <t>Cheque Encashment Fee (Other Banks Cheques)</t>
  </si>
  <si>
    <t>Payroll Preparation</t>
  </si>
  <si>
    <t>1 - 5% of facility per annum</t>
  </si>
  <si>
    <t>Other bank's charges plus Handling fee of $209.50</t>
  </si>
  <si>
    <t>2,350.00 - 2,937.50</t>
  </si>
  <si>
    <t>J$ Value Change    '08 - '09</t>
  </si>
  <si>
    <t>% Change                '08 - '09</t>
  </si>
  <si>
    <t xml:space="preserve">R A T E S   A N D   C H A R G E S </t>
  </si>
  <si>
    <t>ANNUAL / Y-T-D  CHANGES</t>
  </si>
  <si>
    <t>Other bank's charges plus Handling fee of USD $11.75</t>
  </si>
  <si>
    <t>1,747.50 - 2,621.00</t>
  </si>
  <si>
    <t>J$ Value Change                '09 - '10</t>
  </si>
  <si>
    <t>% Change                          '09 -  '10</t>
  </si>
  <si>
    <t xml:space="preserve">(i) Rates &amp; Charges reflect a sample of the fees applicable to the bank's product/services, and are not to be interpreted as an exhaustive list. </t>
  </si>
  <si>
    <t>$602.50 - $316.50</t>
  </si>
  <si>
    <t>34% - 12%</t>
  </si>
  <si>
    <t xml:space="preserve">Source: Information submitted to the Bank of Jamaica by the licensee as at 31 December 2010.  </t>
  </si>
  <si>
    <t xml:space="preserve">(ii) Rates/Charges include applicable taxes. </t>
  </si>
  <si>
    <t xml:space="preserve">      Bank Customer</t>
  </si>
  <si>
    <t xml:space="preserve">      Non-bank Customer</t>
  </si>
  <si>
    <t>Other bank's charges plus Handling fee of $293.75</t>
  </si>
  <si>
    <t>(i)</t>
  </si>
  <si>
    <t>(ii)</t>
  </si>
  <si>
    <t>(iii)</t>
  </si>
  <si>
    <t>Other bank's charges plus Handling fee of USD 11.75</t>
  </si>
  <si>
    <t>J$ Value Change                         '10 - '11</t>
  </si>
  <si>
    <t>% Change                                                   '10 - '11</t>
  </si>
  <si>
    <t>Manager's Cheque:</t>
  </si>
  <si>
    <t>Using Own Machine:</t>
  </si>
  <si>
    <t>Personal</t>
  </si>
  <si>
    <t>8.7.1</t>
  </si>
  <si>
    <t>8.7.2</t>
  </si>
  <si>
    <t>(iv)</t>
  </si>
  <si>
    <t>n.a</t>
  </si>
  <si>
    <t>Notes:</t>
  </si>
  <si>
    <t>Fees and Charges include applicable taxes.</t>
  </si>
  <si>
    <t xml:space="preserve"> Inward</t>
  </si>
  <si>
    <t>Outward</t>
  </si>
  <si>
    <t xml:space="preserve">E-BANKING </t>
  </si>
  <si>
    <t xml:space="preserve">     Transfer </t>
  </si>
  <si>
    <t>Replacement Debit Card</t>
  </si>
  <si>
    <t>4.4.1</t>
  </si>
  <si>
    <t>4.4.1.1</t>
  </si>
  <si>
    <t xml:space="preserve">     Enquiry </t>
  </si>
  <si>
    <t>4.4.1.2</t>
  </si>
  <si>
    <t xml:space="preserve">DEPOSITORY SERVICES </t>
  </si>
  <si>
    <t xml:space="preserve">CREDIT CARD SERVICES </t>
  </si>
  <si>
    <t xml:space="preserve">      Visa  </t>
  </si>
  <si>
    <t xml:space="preserve">      Mastercard </t>
  </si>
  <si>
    <t>Replacement Card Fee:</t>
  </si>
  <si>
    <t xml:space="preserve">MISCELLANEOUS CHARGES </t>
  </si>
  <si>
    <t xml:space="preserve">     Bank Customer</t>
  </si>
  <si>
    <t xml:space="preserve">     Non-bank Customer</t>
  </si>
  <si>
    <t>Cheque Encashment Fee:</t>
  </si>
  <si>
    <t xml:space="preserve">    Own Bank </t>
  </si>
  <si>
    <t>Bill Payment Services:</t>
  </si>
  <si>
    <t xml:space="preserve">     In-branch</t>
  </si>
  <si>
    <t xml:space="preserve">     Internet </t>
  </si>
  <si>
    <t>N/R</t>
  </si>
  <si>
    <t>Funds Transfer</t>
  </si>
  <si>
    <t>Guarantees/Indemnities</t>
  </si>
  <si>
    <r>
      <t xml:space="preserve">SAVINGS ACCOUNTS </t>
    </r>
    <r>
      <rPr>
        <b/>
        <i/>
        <sz val="16"/>
        <color indexed="12"/>
        <rFont val="Arial"/>
        <family val="2"/>
      </rPr>
      <t>(Personal)</t>
    </r>
  </si>
  <si>
    <t xml:space="preserve">      Withdrawal </t>
  </si>
  <si>
    <t xml:space="preserve">  Point of Sale Transactions </t>
  </si>
  <si>
    <t>4.4.1.2.1</t>
  </si>
  <si>
    <t>Own Bank</t>
  </si>
  <si>
    <t>4.4.1.2.2</t>
  </si>
  <si>
    <t>Third Party</t>
  </si>
  <si>
    <r>
      <t xml:space="preserve">LOANS AND DISCOUNTS </t>
    </r>
    <r>
      <rPr>
        <b/>
        <i/>
        <sz val="16"/>
        <color indexed="12"/>
        <rFont val="Arial"/>
        <family val="2"/>
      </rPr>
      <t>(Personal)</t>
    </r>
  </si>
  <si>
    <t xml:space="preserve">Commitment/Acceptance Fee </t>
  </si>
  <si>
    <t>8.11.1</t>
  </si>
  <si>
    <t>8.11.2</t>
  </si>
  <si>
    <t>Fees and Charges reflect a sample of the fees applicable to the licensee's products/services and are not to be interpreted as an exhaustive list.</t>
  </si>
  <si>
    <t xml:space="preserve">A 100% increase and above represents either a doubling of the particular fee or charge or instances where the fee or charge is being introduced or re-introduced after a period of discontinuation. </t>
  </si>
  <si>
    <t>N/A' - Service not applicable to institution.</t>
  </si>
  <si>
    <t>Over-limit Charge:</t>
  </si>
  <si>
    <t>Minimum Balance Fee (also state threshold)</t>
  </si>
  <si>
    <t xml:space="preserve">TELEGRAPHIC/WIRE TRANSFER OF FUNDS </t>
  </si>
  <si>
    <t>Using Other Machine:</t>
  </si>
  <si>
    <t>Overrun/Over Limit Fee</t>
  </si>
  <si>
    <t>Late Payment/Penalty Fee</t>
  </si>
  <si>
    <t>Foreign Cheque (negotiated)</t>
  </si>
  <si>
    <t xml:space="preserve">    Other Bank's Cheque</t>
  </si>
  <si>
    <t>ANNUAL/Y-T-D CHANGES</t>
  </si>
  <si>
    <r>
      <rPr>
        <b/>
        <sz val="16"/>
        <rFont val="Arial"/>
        <family val="2"/>
      </rPr>
      <t xml:space="preserve">Source: </t>
    </r>
    <r>
      <rPr>
        <sz val="16"/>
        <rFont val="Arial"/>
        <family val="2"/>
      </rPr>
      <t xml:space="preserve"> Information submitted to the Bank of Jamaica by the Licensee as at 31 December of the respective year.  </t>
    </r>
  </si>
  <si>
    <t>0.25% of facility</t>
  </si>
  <si>
    <t>2.5% of facility</t>
  </si>
  <si>
    <t xml:space="preserve">1.50% of facility </t>
  </si>
  <si>
    <t>Other bank's charges plus handling fee of US$29.13</t>
  </si>
  <si>
    <t>December 2020 (J$)</t>
  </si>
  <si>
    <t xml:space="preserve">0.25% - 3.00% of facility </t>
  </si>
  <si>
    <t>December 2021 (J$)</t>
  </si>
  <si>
    <t>J$ Value Change                                                '20 -'21</t>
  </si>
  <si>
    <t xml:space="preserve"> % Change                                                       '20 -'21</t>
  </si>
  <si>
    <t xml:space="preserve">1.50% - 5.00% of facility </t>
  </si>
  <si>
    <t>December 2022 (J$)</t>
  </si>
  <si>
    <t>J$ Value Change                                                '21 -'22</t>
  </si>
  <si>
    <t xml:space="preserve"> % Change                                                       '21 -'22</t>
  </si>
  <si>
    <t>USD 34.50</t>
  </si>
  <si>
    <t>USD 46.00</t>
  </si>
  <si>
    <t>0.75% - 1.00% of loan facility</t>
  </si>
  <si>
    <t>Issuing Bank Charge + US$25.00</t>
  </si>
  <si>
    <t>Issuing Bank Charge + $500.00</t>
  </si>
  <si>
    <t>,</t>
  </si>
  <si>
    <t>USD 5.37</t>
  </si>
  <si>
    <t>USD 4.00</t>
  </si>
  <si>
    <t>US$25.00</t>
  </si>
  <si>
    <t>0.50% - 0.75%</t>
  </si>
  <si>
    <r>
      <rPr>
        <b/>
        <sz val="16"/>
        <color indexed="12"/>
        <rFont val="Arial"/>
        <family val="2"/>
      </rPr>
      <t>1.75%</t>
    </r>
    <r>
      <rPr>
        <sz val="16"/>
        <color indexed="12"/>
        <rFont val="Arial"/>
        <family val="2"/>
      </rPr>
      <t xml:space="preserve"> - 0% of facility</t>
    </r>
  </si>
  <si>
    <r>
      <rPr>
        <b/>
        <sz val="16"/>
        <color indexed="12"/>
        <rFont val="Arial"/>
        <family val="2"/>
      </rPr>
      <t>2.00%</t>
    </r>
    <r>
      <rPr>
        <sz val="16"/>
        <color indexed="12"/>
        <rFont val="Arial"/>
        <family val="2"/>
      </rPr>
      <t xml:space="preserve"> - 3.00% of facility</t>
    </r>
  </si>
  <si>
    <r>
      <rPr>
        <sz val="16"/>
        <color indexed="12"/>
        <rFont val="Arial"/>
        <family val="2"/>
      </rPr>
      <t>2.5% of facility;</t>
    </r>
    <r>
      <rPr>
        <b/>
        <sz val="16"/>
        <color indexed="12"/>
        <rFont val="Arial"/>
        <family val="2"/>
      </rPr>
      <t xml:space="preserve"> minimum $5,000.00</t>
    </r>
  </si>
  <si>
    <t>$5,000.00 Minimum</t>
  </si>
  <si>
    <t>Minimum $5,000 for RRDC and $10,000 for Non-RRC</t>
  </si>
  <si>
    <r>
      <rPr>
        <sz val="16"/>
        <color indexed="10"/>
        <rFont val="Arial"/>
        <family val="2"/>
      </rPr>
      <t>1.00</t>
    </r>
    <r>
      <rPr>
        <sz val="16"/>
        <color indexed="12"/>
        <rFont val="Arial"/>
        <family val="2"/>
      </rPr>
      <t xml:space="preserve">-5.00%, subject to </t>
    </r>
    <r>
      <rPr>
        <b/>
        <sz val="16"/>
        <color indexed="12"/>
        <rFont val="Arial"/>
        <family val="2"/>
      </rPr>
      <t>minimum $5,000 for RRDC and $10,000 for Non-RRC</t>
    </r>
  </si>
  <si>
    <r>
      <rPr>
        <sz val="16"/>
        <color indexed="10"/>
        <rFont val="Arial"/>
        <family val="2"/>
      </rPr>
      <t>(0.50%)</t>
    </r>
    <r>
      <rPr>
        <sz val="16"/>
        <color indexed="12"/>
        <rFont val="Arial"/>
        <family val="2"/>
      </rPr>
      <t xml:space="preserve"> - 0%</t>
    </r>
  </si>
  <si>
    <r>
      <rPr>
        <sz val="16"/>
        <color indexed="10"/>
        <rFont val="Arial"/>
        <family val="2"/>
      </rPr>
      <t>0.25%</t>
    </r>
    <r>
      <rPr>
        <b/>
        <sz val="16"/>
        <color indexed="12"/>
        <rFont val="Arial"/>
        <family val="2"/>
      </rPr>
      <t xml:space="preserve"> subject to minimum, $5,000 for motor vehicle and $10,000 for real estate</t>
    </r>
  </si>
  <si>
    <t>Minimum, $5,000 for motor vehicle and $10,000 for real estate</t>
  </si>
  <si>
    <t xml:space="preserve">     Effective 3 June 2019, MF&amp;G Trust &amp; Finance Limited was renamed Cornerstone Trust &amp; Merchant Bank Limited.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</si>
</sst>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&quot;J$&quot;* #,##0.00_-;\-&quot;J$&quot;* #,##0.00_-;_-&quot;J$&quot;* &quot;-&quot;??_-;_-@_-"/>
    <numFmt numFmtId="178" formatCode="0.000%"/>
    <numFmt numFmtId="179" formatCode="0.0"/>
    <numFmt numFmtId="180" formatCode="yyyy\ mm\ dd"/>
    <numFmt numFmtId="181" formatCode="&quot;$&quot;#,##0.00"/>
    <numFmt numFmtId="182" formatCode="&quot;$&quot;#,##0.00;[Red]&quot;$&quot;#,##0.00"/>
    <numFmt numFmtId="183" formatCode="[$USD]\ #,##0.00_);[Red]\([$USD]\ #,##0.00\)"/>
    <numFmt numFmtId="184" formatCode="[$USD]\ #,##0.00"/>
    <numFmt numFmtId="185" formatCode="[$USD]\ #,##0.00;[Red][$USD]\ #,##0.00"/>
    <numFmt numFmtId="186" formatCode="&quot;$&quot;#,##0"/>
    <numFmt numFmtId="187" formatCode="0.0%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i/>
      <sz val="16"/>
      <name val="Arial"/>
      <family val="2"/>
    </font>
    <font>
      <sz val="16"/>
      <color indexed="14"/>
      <name val="Arial"/>
      <family val="2"/>
    </font>
    <font>
      <sz val="16"/>
      <color indexed="8"/>
      <name val="Arial"/>
      <family val="2"/>
    </font>
    <font>
      <b/>
      <i/>
      <sz val="16"/>
      <color indexed="12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16"/>
      <color rgb="FF0000FF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rgb="FF0000FF"/>
      <name val="Arial"/>
      <family val="2"/>
    </font>
    <font>
      <b/>
      <sz val="18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/>
    </xf>
    <xf numFmtId="15" fontId="4" fillId="0" borderId="0" xfId="0" applyNumberFormat="1" applyFont="1" applyAlignment="1" quotePrefix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 wrapText="1" indent="1"/>
    </xf>
    <xf numFmtId="17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indent="1"/>
    </xf>
    <xf numFmtId="179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 indent="4"/>
    </xf>
    <xf numFmtId="0" fontId="0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left" indent="2"/>
    </xf>
    <xf numFmtId="0" fontId="0" fillId="0" borderId="10" xfId="0" applyFont="1" applyBorder="1" applyAlignment="1">
      <alignment horizontal="left" indent="4"/>
    </xf>
    <xf numFmtId="0" fontId="0" fillId="0" borderId="10" xfId="0" applyFont="1" applyBorder="1" applyAlignment="1">
      <alignment horizontal="left" indent="5"/>
    </xf>
    <xf numFmtId="0" fontId="0" fillId="0" borderId="12" xfId="0" applyFont="1" applyBorder="1" applyAlignment="1">
      <alignment horizontal="left" indent="4"/>
    </xf>
    <xf numFmtId="179" fontId="7" fillId="0" borderId="13" xfId="0" applyNumberFormat="1" applyFont="1" applyBorder="1" applyAlignment="1">
      <alignment horizontal="left"/>
    </xf>
    <xf numFmtId="0" fontId="7" fillId="0" borderId="13" xfId="0" applyFont="1" applyBorder="1" applyAlignment="1">
      <alignment/>
    </xf>
    <xf numFmtId="0" fontId="0" fillId="34" borderId="13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 indent="4"/>
    </xf>
    <xf numFmtId="0" fontId="10" fillId="0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2" fontId="0" fillId="0" borderId="12" xfId="0" applyNumberFormat="1" applyFont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indent="1"/>
    </xf>
    <xf numFmtId="0" fontId="0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indent="1"/>
    </xf>
    <xf numFmtId="0" fontId="5" fillId="35" borderId="14" xfId="0" applyFont="1" applyFill="1" applyBorder="1" applyAlignment="1">
      <alignment/>
    </xf>
    <xf numFmtId="180" fontId="5" fillId="35" borderId="15" xfId="0" applyNumberFormat="1" applyFont="1" applyFill="1" applyBorder="1" applyAlignment="1">
      <alignment/>
    </xf>
    <xf numFmtId="0" fontId="6" fillId="33" borderId="16" xfId="0" applyFont="1" applyFill="1" applyBorder="1" applyAlignment="1" applyProtection="1">
      <alignment horizontal="center" wrapText="1"/>
      <protection locked="0"/>
    </xf>
    <xf numFmtId="0" fontId="6" fillId="33" borderId="17" xfId="0" applyFont="1" applyFill="1" applyBorder="1" applyAlignment="1" applyProtection="1">
      <alignment horizontal="center" wrapText="1"/>
      <protection locked="0"/>
    </xf>
    <xf numFmtId="0" fontId="5" fillId="33" borderId="18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180" fontId="4" fillId="34" borderId="20" xfId="0" applyNumberFormat="1" applyFont="1" applyFill="1" applyBorder="1" applyAlignment="1">
      <alignment horizontal="center"/>
    </xf>
    <xf numFmtId="180" fontId="4" fillId="34" borderId="21" xfId="0" applyNumberFormat="1" applyFont="1" applyFill="1" applyBorder="1" applyAlignment="1">
      <alignment horizontal="center"/>
    </xf>
    <xf numFmtId="180" fontId="7" fillId="34" borderId="19" xfId="0" applyNumberFormat="1" applyFont="1" applyFill="1" applyBorder="1" applyAlignment="1">
      <alignment horizontal="center" wrapText="1"/>
    </xf>
    <xf numFmtId="181" fontId="10" fillId="0" borderId="10" xfId="0" applyNumberFormat="1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182" fontId="10" fillId="0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/>
    </xf>
    <xf numFmtId="0" fontId="6" fillId="34" borderId="22" xfId="0" applyFont="1" applyFill="1" applyBorder="1" applyAlignment="1" applyProtection="1">
      <alignment horizontal="center" wrapText="1"/>
      <protection locked="0"/>
    </xf>
    <xf numFmtId="0" fontId="6" fillId="34" borderId="23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/>
    </xf>
    <xf numFmtId="0" fontId="0" fillId="36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left" wrapText="1" indent="4"/>
    </xf>
    <xf numFmtId="0" fontId="0" fillId="36" borderId="10" xfId="0" applyFont="1" applyFill="1" applyBorder="1" applyAlignment="1">
      <alignment horizontal="left" indent="4"/>
    </xf>
    <xf numFmtId="0" fontId="0" fillId="36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left" indent="5"/>
    </xf>
    <xf numFmtId="40" fontId="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82" fontId="11" fillId="0" borderId="10" xfId="0" applyNumberFormat="1" applyFont="1" applyFill="1" applyBorder="1" applyAlignment="1">
      <alignment horizontal="center" wrapText="1"/>
    </xf>
    <xf numFmtId="9" fontId="11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 indent="1"/>
    </xf>
    <xf numFmtId="38" fontId="0" fillId="0" borderId="10" xfId="0" applyNumberFormat="1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 wrapText="1"/>
    </xf>
    <xf numFmtId="9" fontId="0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9" fontId="11" fillId="0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0" fillId="36" borderId="10" xfId="0" applyFont="1" applyFill="1" applyBorder="1" applyAlignment="1">
      <alignment horizontal="left" indent="1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181" fontId="0" fillId="36" borderId="10" xfId="0" applyNumberFormat="1" applyFont="1" applyFill="1" applyBorder="1" applyAlignment="1">
      <alignment horizontal="center"/>
    </xf>
    <xf numFmtId="9" fontId="0" fillId="36" borderId="10" xfId="0" applyNumberFormat="1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9" fontId="11" fillId="36" borderId="10" xfId="0" applyNumberFormat="1" applyFont="1" applyFill="1" applyBorder="1" applyAlignment="1">
      <alignment horizontal="center"/>
    </xf>
    <xf numFmtId="180" fontId="13" fillId="37" borderId="24" xfId="0" applyNumberFormat="1" applyFont="1" applyFill="1" applyBorder="1" applyAlignment="1">
      <alignment/>
    </xf>
    <xf numFmtId="180" fontId="13" fillId="38" borderId="25" xfId="0" applyNumberFormat="1" applyFont="1" applyFill="1" applyBorder="1" applyAlignment="1">
      <alignment horizontal="center"/>
    </xf>
    <xf numFmtId="0" fontId="13" fillId="38" borderId="25" xfId="0" applyFont="1" applyFill="1" applyBorder="1" applyAlignment="1">
      <alignment horizontal="center" wrapText="1"/>
    </xf>
    <xf numFmtId="179" fontId="14" fillId="0" borderId="25" xfId="0" applyNumberFormat="1" applyFont="1" applyBorder="1" applyAlignment="1">
      <alignment horizontal="left"/>
    </xf>
    <xf numFmtId="0" fontId="14" fillId="0" borderId="25" xfId="0" applyFont="1" applyBorder="1" applyAlignment="1">
      <alignment/>
    </xf>
    <xf numFmtId="0" fontId="12" fillId="38" borderId="25" xfId="0" applyFont="1" applyFill="1" applyBorder="1" applyAlignment="1">
      <alignment/>
    </xf>
    <xf numFmtId="0" fontId="15" fillId="38" borderId="25" xfId="0" applyFont="1" applyFill="1" applyBorder="1" applyAlignment="1">
      <alignment/>
    </xf>
    <xf numFmtId="0" fontId="12" fillId="0" borderId="25" xfId="0" applyFont="1" applyBorder="1" applyAlignment="1">
      <alignment horizontal="left"/>
    </xf>
    <xf numFmtId="0" fontId="13" fillId="0" borderId="25" xfId="0" applyFont="1" applyBorder="1" applyAlignment="1">
      <alignment horizontal="left" indent="1"/>
    </xf>
    <xf numFmtId="0" fontId="12" fillId="0" borderId="25" xfId="0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/>
    </xf>
    <xf numFmtId="0" fontId="12" fillId="0" borderId="25" xfId="0" applyFont="1" applyBorder="1" applyAlignment="1" quotePrefix="1">
      <alignment horizontal="left"/>
    </xf>
    <xf numFmtId="0" fontId="12" fillId="0" borderId="25" xfId="0" applyFont="1" applyBorder="1" applyAlignment="1">
      <alignment horizontal="left" indent="1"/>
    </xf>
    <xf numFmtId="183" fontId="12" fillId="0" borderId="25" xfId="0" applyNumberFormat="1" applyFont="1" applyFill="1" applyBorder="1" applyAlignment="1">
      <alignment horizontal="center"/>
    </xf>
    <xf numFmtId="183" fontId="60" fillId="0" borderId="25" xfId="0" applyNumberFormat="1" applyFont="1" applyFill="1" applyBorder="1" applyAlignment="1">
      <alignment horizontal="center"/>
    </xf>
    <xf numFmtId="9" fontId="12" fillId="0" borderId="25" xfId="59" applyFont="1" applyFill="1" applyBorder="1" applyAlignment="1">
      <alignment horizontal="center"/>
    </xf>
    <xf numFmtId="0" fontId="12" fillId="0" borderId="25" xfId="0" applyFont="1" applyFill="1" applyBorder="1" applyAlignment="1">
      <alignment horizontal="left"/>
    </xf>
    <xf numFmtId="0" fontId="17" fillId="38" borderId="25" xfId="0" applyFont="1" applyFill="1" applyBorder="1" applyAlignment="1">
      <alignment/>
    </xf>
    <xf numFmtId="0" fontId="12" fillId="38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left" indent="2"/>
    </xf>
    <xf numFmtId="0" fontId="12" fillId="0" borderId="25" xfId="0" applyFont="1" applyBorder="1" applyAlignment="1">
      <alignment horizontal="left" wrapText="1" indent="1"/>
    </xf>
    <xf numFmtId="0" fontId="12" fillId="0" borderId="25" xfId="0" applyFont="1" applyFill="1" applyBorder="1" applyAlignment="1">
      <alignment horizontal="center" wrapText="1"/>
    </xf>
    <xf numFmtId="0" fontId="60" fillId="0" borderId="25" xfId="0" applyFont="1" applyFill="1" applyBorder="1" applyAlignment="1">
      <alignment horizontal="center" wrapText="1"/>
    </xf>
    <xf numFmtId="181" fontId="12" fillId="0" borderId="25" xfId="0" applyNumberFormat="1" applyFont="1" applyFill="1" applyBorder="1" applyAlignment="1">
      <alignment horizontal="center"/>
    </xf>
    <xf numFmtId="9" fontId="12" fillId="0" borderId="25" xfId="0" applyNumberFormat="1" applyFont="1" applyFill="1" applyBorder="1" applyAlignment="1">
      <alignment horizontal="center" wrapText="1"/>
    </xf>
    <xf numFmtId="0" fontId="12" fillId="0" borderId="25" xfId="0" applyFont="1" applyBorder="1" applyAlignment="1">
      <alignment horizontal="left" indent="2"/>
    </xf>
    <xf numFmtId="0" fontId="12" fillId="39" borderId="25" xfId="0" applyFont="1" applyFill="1" applyBorder="1" applyAlignment="1">
      <alignment horizontal="center"/>
    </xf>
    <xf numFmtId="179" fontId="12" fillId="0" borderId="25" xfId="0" applyNumberFormat="1" applyFont="1" applyBorder="1" applyAlignment="1">
      <alignment horizontal="left"/>
    </xf>
    <xf numFmtId="0" fontId="12" fillId="0" borderId="25" xfId="0" applyFont="1" applyFill="1" applyBorder="1" applyAlignment="1">
      <alignment horizontal="left" indent="1"/>
    </xf>
    <xf numFmtId="182" fontId="12" fillId="0" borderId="25" xfId="0" applyNumberFormat="1" applyFont="1" applyFill="1" applyBorder="1" applyAlignment="1">
      <alignment horizontal="center" wrapText="1"/>
    </xf>
    <xf numFmtId="167" fontId="15" fillId="0" borderId="25" xfId="0" applyNumberFormat="1" applyFont="1" applyFill="1" applyBorder="1" applyAlignment="1">
      <alignment horizontal="center" wrapText="1"/>
    </xf>
    <xf numFmtId="9" fontId="61" fillId="0" borderId="25" xfId="59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left" wrapText="1" indent="1"/>
    </xf>
    <xf numFmtId="167" fontId="12" fillId="39" borderId="25" xfId="0" applyNumberFormat="1" applyFont="1" applyFill="1" applyBorder="1" applyAlignment="1">
      <alignment horizontal="center" wrapText="1"/>
    </xf>
    <xf numFmtId="9" fontId="61" fillId="39" borderId="25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left" wrapText="1" indent="1"/>
    </xf>
    <xf numFmtId="4" fontId="12" fillId="0" borderId="25" xfId="0" applyNumberFormat="1" applyFont="1" applyFill="1" applyBorder="1" applyAlignment="1">
      <alignment horizontal="center" wrapText="1"/>
    </xf>
    <xf numFmtId="4" fontId="60" fillId="0" borderId="25" xfId="0" applyNumberFormat="1" applyFont="1" applyFill="1" applyBorder="1" applyAlignment="1">
      <alignment horizontal="center" wrapText="1"/>
    </xf>
    <xf numFmtId="2" fontId="12" fillId="0" borderId="25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5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80" fontId="12" fillId="0" borderId="0" xfId="0" applyNumberFormat="1" applyFont="1" applyFill="1" applyBorder="1" applyAlignment="1">
      <alignment horizontal="left"/>
    </xf>
    <xf numFmtId="180" fontId="12" fillId="0" borderId="0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0" fontId="12" fillId="0" borderId="0" xfId="0" applyFont="1" applyBorder="1" applyAlignment="1" quotePrefix="1">
      <alignment/>
    </xf>
    <xf numFmtId="0" fontId="62" fillId="0" borderId="25" xfId="0" applyFont="1" applyFill="1" applyBorder="1" applyAlignment="1">
      <alignment horizontal="center"/>
    </xf>
    <xf numFmtId="179" fontId="14" fillId="0" borderId="25" xfId="0" applyNumberFormat="1" applyFont="1" applyFill="1" applyBorder="1" applyAlignment="1">
      <alignment horizontal="left"/>
    </xf>
    <xf numFmtId="0" fontId="14" fillId="0" borderId="25" xfId="0" applyFont="1" applyFill="1" applyBorder="1" applyAlignment="1">
      <alignment/>
    </xf>
    <xf numFmtId="0" fontId="12" fillId="0" borderId="25" xfId="0" applyFont="1" applyBorder="1" applyAlignment="1">
      <alignment horizontal="left" wrapText="1" indent="2"/>
    </xf>
    <xf numFmtId="0" fontId="13" fillId="0" borderId="25" xfId="0" applyFont="1" applyFill="1" applyBorder="1" applyAlignment="1">
      <alignment horizontal="left" indent="1"/>
    </xf>
    <xf numFmtId="0" fontId="16" fillId="0" borderId="25" xfId="0" applyFont="1" applyBorder="1" applyAlignment="1">
      <alignment horizontal="left" indent="2"/>
    </xf>
    <xf numFmtId="0" fontId="12" fillId="0" borderId="25" xfId="0" applyFont="1" applyFill="1" applyBorder="1" applyAlignment="1">
      <alignment/>
    </xf>
    <xf numFmtId="0" fontId="18" fillId="0" borderId="25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 indent="1"/>
    </xf>
    <xf numFmtId="0" fontId="18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 wrapText="1"/>
    </xf>
    <xf numFmtId="0" fontId="14" fillId="0" borderId="25" xfId="0" applyFont="1" applyBorder="1" applyAlignment="1">
      <alignment horizontal="left"/>
    </xf>
    <xf numFmtId="181" fontId="60" fillId="0" borderId="25" xfId="0" applyNumberFormat="1" applyFont="1" applyFill="1" applyBorder="1" applyAlignment="1">
      <alignment horizontal="center" wrapText="1"/>
    </xf>
    <xf numFmtId="181" fontId="60" fillId="39" borderId="25" xfId="0" applyNumberFormat="1" applyFont="1" applyFill="1" applyBorder="1" applyAlignment="1">
      <alignment horizontal="center" wrapText="1"/>
    </xf>
    <xf numFmtId="182" fontId="12" fillId="38" borderId="25" xfId="0" applyNumberFormat="1" applyFont="1" applyFill="1" applyBorder="1" applyAlignment="1">
      <alignment horizontal="center" wrapText="1"/>
    </xf>
    <xf numFmtId="9" fontId="12" fillId="38" borderId="25" xfId="0" applyNumberFormat="1" applyFont="1" applyFill="1" applyBorder="1" applyAlignment="1">
      <alignment horizontal="center" wrapText="1"/>
    </xf>
    <xf numFmtId="0" fontId="62" fillId="0" borderId="25" xfId="0" applyFont="1" applyFill="1" applyBorder="1" applyAlignment="1">
      <alignment horizontal="center" wrapText="1"/>
    </xf>
    <xf numFmtId="180" fontId="13" fillId="37" borderId="26" xfId="0" applyNumberFormat="1" applyFont="1" applyFill="1" applyBorder="1" applyAlignment="1">
      <alignment/>
    </xf>
    <xf numFmtId="0" fontId="12" fillId="0" borderId="25" xfId="0" applyFont="1" applyFill="1" applyBorder="1" applyAlignment="1">
      <alignment horizontal="left" indent="3"/>
    </xf>
    <xf numFmtId="180" fontId="63" fillId="38" borderId="25" xfId="0" applyNumberFormat="1" applyFont="1" applyFill="1" applyBorder="1" applyAlignment="1">
      <alignment horizontal="center" wrapText="1"/>
    </xf>
    <xf numFmtId="180" fontId="14" fillId="38" borderId="25" xfId="0" applyNumberFormat="1" applyFont="1" applyFill="1" applyBorder="1" applyAlignment="1">
      <alignment horizontal="center" wrapText="1"/>
    </xf>
    <xf numFmtId="0" fontId="60" fillId="38" borderId="25" xfId="0" applyFont="1" applyFill="1" applyBorder="1" applyAlignment="1">
      <alignment/>
    </xf>
    <xf numFmtId="0" fontId="62" fillId="38" borderId="25" xfId="0" applyFont="1" applyFill="1" applyBorder="1" applyAlignment="1">
      <alignment/>
    </xf>
    <xf numFmtId="0" fontId="60" fillId="38" borderId="25" xfId="0" applyFont="1" applyFill="1" applyBorder="1" applyAlignment="1">
      <alignment horizontal="center"/>
    </xf>
    <xf numFmtId="0" fontId="62" fillId="38" borderId="25" xfId="0" applyFont="1" applyFill="1" applyBorder="1" applyAlignment="1">
      <alignment horizontal="center"/>
    </xf>
    <xf numFmtId="0" fontId="15" fillId="38" borderId="25" xfId="0" applyFont="1" applyFill="1" applyBorder="1" applyAlignment="1">
      <alignment horizontal="center"/>
    </xf>
    <xf numFmtId="9" fontId="60" fillId="38" borderId="25" xfId="0" applyNumberFormat="1" applyFont="1" applyFill="1" applyBorder="1" applyAlignment="1">
      <alignment horizontal="center" wrapText="1"/>
    </xf>
    <xf numFmtId="9" fontId="62" fillId="38" borderId="25" xfId="0" applyNumberFormat="1" applyFont="1" applyFill="1" applyBorder="1" applyAlignment="1">
      <alignment horizontal="center" wrapText="1"/>
    </xf>
    <xf numFmtId="9" fontId="60" fillId="38" borderId="25" xfId="0" applyNumberFormat="1" applyFont="1" applyFill="1" applyBorder="1" applyAlignment="1" quotePrefix="1">
      <alignment horizontal="center"/>
    </xf>
    <xf numFmtId="0" fontId="63" fillId="0" borderId="0" xfId="0" applyFont="1" applyAlignment="1">
      <alignment/>
    </xf>
    <xf numFmtId="180" fontId="64" fillId="0" borderId="0" xfId="0" applyNumberFormat="1" applyFont="1" applyBorder="1" applyAlignment="1">
      <alignment/>
    </xf>
    <xf numFmtId="0" fontId="64" fillId="0" borderId="0" xfId="0" applyFont="1" applyBorder="1" applyAlignment="1">
      <alignment/>
    </xf>
    <xf numFmtId="0" fontId="63" fillId="38" borderId="25" xfId="0" applyFont="1" applyFill="1" applyBorder="1" applyAlignment="1">
      <alignment horizontal="center" wrapText="1"/>
    </xf>
    <xf numFmtId="183" fontId="60" fillId="0" borderId="25" xfId="59" applyNumberFormat="1" applyFont="1" applyFill="1" applyBorder="1" applyAlignment="1">
      <alignment horizontal="center"/>
    </xf>
    <xf numFmtId="9" fontId="60" fillId="0" borderId="25" xfId="59" applyNumberFormat="1" applyFont="1" applyFill="1" applyBorder="1" applyAlignment="1">
      <alignment horizontal="center"/>
    </xf>
    <xf numFmtId="9" fontId="60" fillId="0" borderId="25" xfId="59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 wrapText="1"/>
    </xf>
    <xf numFmtId="9" fontId="60" fillId="0" borderId="25" xfId="0" applyNumberFormat="1" applyFont="1" applyFill="1" applyBorder="1" applyAlignment="1">
      <alignment horizontal="center"/>
    </xf>
    <xf numFmtId="184" fontId="60" fillId="0" borderId="25" xfId="0" applyNumberFormat="1" applyFont="1" applyFill="1" applyBorder="1" applyAlignment="1">
      <alignment horizontal="center" wrapText="1"/>
    </xf>
    <xf numFmtId="9" fontId="60" fillId="0" borderId="25" xfId="0" applyNumberFormat="1" applyFont="1" applyFill="1" applyBorder="1" applyAlignment="1">
      <alignment horizontal="center" wrapText="1"/>
    </xf>
    <xf numFmtId="180" fontId="13" fillId="40" borderId="26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180" fontId="60" fillId="0" borderId="0" xfId="0" applyNumberFormat="1" applyFont="1" applyFill="1" applyBorder="1" applyAlignment="1">
      <alignment/>
    </xf>
    <xf numFmtId="0" fontId="66" fillId="0" borderId="0" xfId="0" applyFont="1" applyAlignment="1">
      <alignment/>
    </xf>
    <xf numFmtId="167" fontId="60" fillId="0" borderId="25" xfId="0" applyNumberFormat="1" applyFont="1" applyFill="1" applyBorder="1" applyAlignment="1">
      <alignment horizontal="center" wrapText="1"/>
    </xf>
    <xf numFmtId="0" fontId="67" fillId="38" borderId="25" xfId="0" applyFont="1" applyFill="1" applyBorder="1" applyAlignment="1">
      <alignment horizontal="center" wrapText="1"/>
    </xf>
    <xf numFmtId="183" fontId="61" fillId="0" borderId="25" xfId="0" applyNumberFormat="1" applyFont="1" applyFill="1" applyBorder="1" applyAlignment="1">
      <alignment horizontal="center"/>
    </xf>
    <xf numFmtId="9" fontId="61" fillId="0" borderId="25" xfId="59" applyFont="1" applyFill="1" applyBorder="1" applyAlignment="1">
      <alignment horizontal="center"/>
    </xf>
    <xf numFmtId="9" fontId="61" fillId="0" borderId="25" xfId="0" applyNumberFormat="1" applyFont="1" applyFill="1" applyBorder="1" applyAlignment="1">
      <alignment horizontal="center"/>
    </xf>
    <xf numFmtId="181" fontId="67" fillId="39" borderId="25" xfId="0" applyNumberFormat="1" applyFont="1" applyFill="1" applyBorder="1" applyAlignment="1">
      <alignment horizontal="center" wrapText="1"/>
    </xf>
    <xf numFmtId="181" fontId="67" fillId="0" borderId="25" xfId="0" applyNumberFormat="1" applyFont="1" applyFill="1" applyBorder="1" applyAlignment="1">
      <alignment horizontal="center" wrapText="1"/>
    </xf>
    <xf numFmtId="0" fontId="67" fillId="0" borderId="25" xfId="0" applyFont="1" applyFill="1" applyBorder="1" applyAlignment="1">
      <alignment horizontal="center"/>
    </xf>
    <xf numFmtId="8" fontId="67" fillId="0" borderId="25" xfId="0" applyNumberFormat="1" applyFont="1" applyFill="1" applyBorder="1" applyAlignment="1">
      <alignment horizontal="center"/>
    </xf>
    <xf numFmtId="9" fontId="68" fillId="0" borderId="25" xfId="59" applyFont="1" applyBorder="1" applyAlignment="1">
      <alignment horizontal="center"/>
    </xf>
    <xf numFmtId="183" fontId="67" fillId="0" borderId="25" xfId="0" applyNumberFormat="1" applyFont="1" applyFill="1" applyBorder="1" applyAlignment="1">
      <alignment horizontal="center"/>
    </xf>
    <xf numFmtId="9" fontId="67" fillId="0" borderId="25" xfId="59" applyNumberFormat="1" applyFont="1" applyFill="1" applyBorder="1" applyAlignment="1">
      <alignment horizontal="center"/>
    </xf>
    <xf numFmtId="9" fontId="67" fillId="0" borderId="25" xfId="0" applyNumberFormat="1" applyFont="1" applyFill="1" applyBorder="1" applyAlignment="1">
      <alignment horizontal="center"/>
    </xf>
    <xf numFmtId="0" fontId="67" fillId="0" borderId="25" xfId="0" applyFont="1" applyFill="1" applyBorder="1" applyAlignment="1">
      <alignment horizontal="center" wrapText="1"/>
    </xf>
    <xf numFmtId="9" fontId="67" fillId="0" borderId="25" xfId="0" applyNumberFormat="1" applyFont="1" applyFill="1" applyBorder="1" applyAlignment="1">
      <alignment horizontal="center" wrapText="1"/>
    </xf>
    <xf numFmtId="10" fontId="61" fillId="0" borderId="2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27" xfId="0" applyFont="1" applyFill="1" applyBorder="1" applyAlignment="1" applyProtection="1">
      <alignment horizontal="center" wrapText="1"/>
      <protection locked="0"/>
    </xf>
    <xf numFmtId="0" fontId="13" fillId="0" borderId="28" xfId="0" applyFont="1" applyFill="1" applyBorder="1" applyAlignment="1" applyProtection="1">
      <alignment horizontal="center" wrapText="1"/>
      <protection locked="0"/>
    </xf>
    <xf numFmtId="180" fontId="13" fillId="40" borderId="26" xfId="0" applyNumberFormat="1" applyFont="1" applyFill="1" applyBorder="1" applyAlignment="1">
      <alignment horizontal="center" wrapText="1"/>
    </xf>
    <xf numFmtId="180" fontId="13" fillId="40" borderId="29" xfId="0" applyNumberFormat="1" applyFont="1" applyFill="1" applyBorder="1" applyAlignment="1">
      <alignment horizontal="center" wrapText="1"/>
    </xf>
    <xf numFmtId="0" fontId="13" fillId="40" borderId="24" xfId="0" applyFont="1" applyFill="1" applyBorder="1" applyAlignment="1">
      <alignment horizontal="center" wrapText="1"/>
    </xf>
    <xf numFmtId="0" fontId="13" fillId="40" borderId="26" xfId="0" applyFont="1" applyFill="1" applyBorder="1" applyAlignment="1">
      <alignment horizontal="center" wrapText="1"/>
    </xf>
    <xf numFmtId="0" fontId="13" fillId="40" borderId="29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35" borderId="21" xfId="0" applyFont="1" applyFill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80" fontId="4" fillId="35" borderId="30" xfId="0" applyNumberFormat="1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WNBANKS\CBQMMDD.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udyb\LOCALS~1\Temp\FISD\Mer%20Bk%20exposu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NSCIETY\BSQMM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  <sheetName val="BOJ_BS_TABLE"/>
      <sheetName val="DATA_ARRANGED"/>
      <sheetName val="DATA_DUMP"/>
      <sheetName val="DATA_DUMP_3"/>
      <sheetName val="BOJ_BS_TABLE1"/>
      <sheetName val="DATA_ARRANGED1"/>
      <sheetName val="DATA_DUMP1"/>
      <sheetName val="DATA_DUMP_31"/>
      <sheetName val="BOJ_BS_TABLE2"/>
      <sheetName val="DATA_ARRANGED2"/>
      <sheetName val="DATA_DUMP2"/>
      <sheetName val="DATA_DUMP_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(a)"/>
      <sheetName val="10(b)"/>
      <sheetName val="PCMB10(a)"/>
      <sheetName val="PCMB10(b)"/>
      <sheetName val="mf&amp;g 10(a)"/>
      <sheetName val="MF&amp;G10(b)"/>
      <sheetName val="Sheet1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view="pageBreakPreview" zoomScale="60" zoomScaleNormal="75" zoomScalePageLayoutView="0" workbookViewId="0" topLeftCell="A1">
      <selection activeCell="B5" sqref="B5"/>
    </sheetView>
  </sheetViews>
  <sheetFormatPr defaultColWidth="9.00390625" defaultRowHeight="34.5" customHeight="1"/>
  <cols>
    <col min="1" max="1" width="15.00390625" style="2" customWidth="1"/>
    <col min="2" max="2" width="88.00390625" style="4" customWidth="1"/>
    <col min="3" max="5" width="34.7109375" style="2" hidden="1" customWidth="1"/>
    <col min="6" max="6" width="54.28125" style="2" customWidth="1"/>
    <col min="7" max="7" width="55.57421875" style="208" customWidth="1"/>
    <col min="8" max="8" width="64.7109375" style="2" customWidth="1"/>
    <col min="9" max="9" width="50.00390625" style="2" customWidth="1"/>
    <col min="10" max="10" width="46.28125" style="2" customWidth="1"/>
    <col min="11" max="11" width="52.28125" style="2" bestFit="1" customWidth="1"/>
    <col min="12" max="12" width="47.57421875" style="2" customWidth="1"/>
    <col min="13" max="16384" width="9.00390625" style="2" customWidth="1"/>
  </cols>
  <sheetData>
    <row r="1" spans="1:8" ht="18" customHeight="1">
      <c r="A1" s="225"/>
      <c r="B1" s="225"/>
      <c r="C1" s="225"/>
      <c r="D1" s="225"/>
      <c r="E1" s="225"/>
      <c r="F1" s="33"/>
      <c r="G1" s="203"/>
      <c r="H1" s="33"/>
    </row>
    <row r="2" spans="1:12" s="6" customFormat="1" ht="48" customHeight="1">
      <c r="A2" s="226"/>
      <c r="B2" s="226" t="s">
        <v>0</v>
      </c>
      <c r="C2" s="110"/>
      <c r="D2" s="179"/>
      <c r="E2" s="179"/>
      <c r="F2" s="228"/>
      <c r="G2" s="229"/>
      <c r="H2" s="202"/>
      <c r="I2" s="230" t="s">
        <v>185</v>
      </c>
      <c r="J2" s="231"/>
      <c r="K2" s="231"/>
      <c r="L2" s="232"/>
    </row>
    <row r="3" spans="1:12" s="6" customFormat="1" ht="54" customHeight="1">
      <c r="A3" s="227"/>
      <c r="B3" s="227"/>
      <c r="C3" s="111" t="s">
        <v>96</v>
      </c>
      <c r="D3" s="112" t="s">
        <v>127</v>
      </c>
      <c r="E3" s="112" t="s">
        <v>128</v>
      </c>
      <c r="F3" s="181" t="s">
        <v>191</v>
      </c>
      <c r="G3" s="181" t="s">
        <v>193</v>
      </c>
      <c r="H3" s="182" t="s">
        <v>197</v>
      </c>
      <c r="I3" s="194" t="s">
        <v>194</v>
      </c>
      <c r="J3" s="194" t="s">
        <v>195</v>
      </c>
      <c r="K3" s="210" t="s">
        <v>198</v>
      </c>
      <c r="L3" s="210" t="s">
        <v>199</v>
      </c>
    </row>
    <row r="4" spans="1:12" ht="34.5" customHeight="1">
      <c r="A4" s="163">
        <v>2</v>
      </c>
      <c r="B4" s="164" t="s">
        <v>163</v>
      </c>
      <c r="C4" s="115"/>
      <c r="D4" s="116"/>
      <c r="E4" s="116"/>
      <c r="F4" s="183"/>
      <c r="G4" s="183"/>
      <c r="H4" s="116"/>
      <c r="I4" s="183"/>
      <c r="J4" s="183"/>
      <c r="K4" s="116"/>
      <c r="L4" s="116"/>
    </row>
    <row r="5" spans="1:12" ht="34.5" customHeight="1">
      <c r="A5" s="137">
        <v>2.1</v>
      </c>
      <c r="B5" s="165" t="s">
        <v>74</v>
      </c>
      <c r="C5" s="119" t="s">
        <v>66</v>
      </c>
      <c r="D5" s="119" t="s">
        <v>66</v>
      </c>
      <c r="E5" s="119" t="s">
        <v>66</v>
      </c>
      <c r="F5" s="120" t="s">
        <v>66</v>
      </c>
      <c r="G5" s="120" t="s">
        <v>66</v>
      </c>
      <c r="H5" s="162" t="s">
        <v>66</v>
      </c>
      <c r="I5" s="120" t="s">
        <v>66</v>
      </c>
      <c r="J5" s="120" t="s">
        <v>66</v>
      </c>
      <c r="K5" s="162" t="s">
        <v>66</v>
      </c>
      <c r="L5" s="162" t="s">
        <v>66</v>
      </c>
    </row>
    <row r="6" spans="1:12" ht="34.5" customHeight="1">
      <c r="A6" s="137">
        <v>2.2</v>
      </c>
      <c r="B6" s="165" t="s">
        <v>75</v>
      </c>
      <c r="C6" s="119" t="s">
        <v>66</v>
      </c>
      <c r="D6" s="119" t="s">
        <v>66</v>
      </c>
      <c r="E6" s="119" t="s">
        <v>66</v>
      </c>
      <c r="F6" s="120" t="s">
        <v>66</v>
      </c>
      <c r="G6" s="120" t="s">
        <v>66</v>
      </c>
      <c r="H6" s="162" t="s">
        <v>66</v>
      </c>
      <c r="I6" s="120" t="s">
        <v>66</v>
      </c>
      <c r="J6" s="120" t="s">
        <v>66</v>
      </c>
      <c r="K6" s="162" t="s">
        <v>66</v>
      </c>
      <c r="L6" s="162" t="s">
        <v>66</v>
      </c>
    </row>
    <row r="7" spans="1:12" ht="34.5" customHeight="1">
      <c r="A7" s="137">
        <v>2.3</v>
      </c>
      <c r="B7" s="165" t="s">
        <v>178</v>
      </c>
      <c r="C7" s="119" t="s">
        <v>66</v>
      </c>
      <c r="D7" s="119" t="s">
        <v>66</v>
      </c>
      <c r="E7" s="119" t="s">
        <v>66</v>
      </c>
      <c r="F7" s="120" t="s">
        <v>66</v>
      </c>
      <c r="G7" s="120" t="s">
        <v>66</v>
      </c>
      <c r="H7" s="162" t="s">
        <v>66</v>
      </c>
      <c r="I7" s="120" t="s">
        <v>66</v>
      </c>
      <c r="J7" s="120" t="s">
        <v>66</v>
      </c>
      <c r="K7" s="162" t="s">
        <v>66</v>
      </c>
      <c r="L7" s="162" t="s">
        <v>66</v>
      </c>
    </row>
    <row r="8" spans="1:12" ht="34.5" customHeight="1">
      <c r="A8" s="137">
        <v>2.4</v>
      </c>
      <c r="B8" s="165" t="s">
        <v>77</v>
      </c>
      <c r="C8" s="119" t="s">
        <v>66</v>
      </c>
      <c r="D8" s="119" t="s">
        <v>66</v>
      </c>
      <c r="E8" s="119" t="s">
        <v>66</v>
      </c>
      <c r="F8" s="120" t="s">
        <v>66</v>
      </c>
      <c r="G8" s="120" t="s">
        <v>66</v>
      </c>
      <c r="H8" s="162" t="s">
        <v>66</v>
      </c>
      <c r="I8" s="120" t="s">
        <v>66</v>
      </c>
      <c r="J8" s="120" t="s">
        <v>66</v>
      </c>
      <c r="K8" s="162" t="s">
        <v>66</v>
      </c>
      <c r="L8" s="162" t="s">
        <v>66</v>
      </c>
    </row>
    <row r="9" spans="1:12" ht="34.5" customHeight="1">
      <c r="A9" s="113">
        <v>3</v>
      </c>
      <c r="B9" s="114" t="s">
        <v>179</v>
      </c>
      <c r="C9" s="115"/>
      <c r="D9" s="115"/>
      <c r="E9" s="115"/>
      <c r="F9" s="183"/>
      <c r="G9" s="183"/>
      <c r="H9" s="184"/>
      <c r="I9" s="183"/>
      <c r="J9" s="183"/>
      <c r="K9" s="116"/>
      <c r="L9" s="116"/>
    </row>
    <row r="10" spans="1:12" s="6" customFormat="1" ht="34.5" customHeight="1">
      <c r="A10" s="121">
        <v>3.1</v>
      </c>
      <c r="B10" s="138" t="s">
        <v>138</v>
      </c>
      <c r="C10" s="123">
        <v>11.75</v>
      </c>
      <c r="D10" s="123" t="e">
        <f>#REF!-C10</f>
        <v>#REF!</v>
      </c>
      <c r="E10" s="125" t="e">
        <f>D10/C10</f>
        <v>#REF!</v>
      </c>
      <c r="F10" s="124">
        <v>29.13</v>
      </c>
      <c r="G10" s="124">
        <v>29.13</v>
      </c>
      <c r="H10" s="219" t="s">
        <v>200</v>
      </c>
      <c r="I10" s="195">
        <f>29.13-29.13</f>
        <v>0</v>
      </c>
      <c r="J10" s="196">
        <f>I10/29.13</f>
        <v>0</v>
      </c>
      <c r="K10" s="220" t="s">
        <v>206</v>
      </c>
      <c r="L10" s="221">
        <v>0.18</v>
      </c>
    </row>
    <row r="11" spans="1:12" ht="34.5" customHeight="1">
      <c r="A11" s="117">
        <v>3.2</v>
      </c>
      <c r="B11" s="122" t="s">
        <v>139</v>
      </c>
      <c r="C11" s="123">
        <v>47</v>
      </c>
      <c r="D11" s="123" t="e">
        <f>#REF!-C11</f>
        <v>#REF!</v>
      </c>
      <c r="E11" s="125" t="e">
        <f>D11/C11</f>
        <v>#REF!</v>
      </c>
      <c r="F11" s="124">
        <v>50</v>
      </c>
      <c r="G11" s="124">
        <v>50</v>
      </c>
      <c r="H11" s="211" t="s">
        <v>201</v>
      </c>
      <c r="I11" s="195">
        <f>50-50</f>
        <v>0</v>
      </c>
      <c r="J11" s="197">
        <f>I11/50</f>
        <v>0</v>
      </c>
      <c r="K11" s="212" t="s">
        <v>207</v>
      </c>
      <c r="L11" s="213">
        <v>-0.08</v>
      </c>
    </row>
    <row r="12" spans="1:12" ht="34.5" customHeight="1">
      <c r="A12" s="163">
        <v>4</v>
      </c>
      <c r="B12" s="164" t="s">
        <v>140</v>
      </c>
      <c r="C12" s="115"/>
      <c r="D12" s="115"/>
      <c r="E12" s="115"/>
      <c r="F12" s="183"/>
      <c r="G12" s="183"/>
      <c r="H12" s="184"/>
      <c r="I12" s="183"/>
      <c r="J12" s="183"/>
      <c r="K12" s="116"/>
      <c r="L12" s="116"/>
    </row>
    <row r="13" spans="1:12" ht="34.5" customHeight="1">
      <c r="A13" s="126">
        <v>4.1</v>
      </c>
      <c r="B13" s="166" t="s">
        <v>1</v>
      </c>
      <c r="C13" s="115"/>
      <c r="D13" s="115"/>
      <c r="E13" s="115"/>
      <c r="F13" s="183"/>
      <c r="G13" s="183"/>
      <c r="H13" s="184"/>
      <c r="I13" s="183"/>
      <c r="J13" s="183"/>
      <c r="K13" s="116"/>
      <c r="L13" s="116"/>
    </row>
    <row r="14" spans="1:12" ht="34.5" customHeight="1">
      <c r="A14" s="117" t="s">
        <v>16</v>
      </c>
      <c r="B14" s="167" t="s">
        <v>130</v>
      </c>
      <c r="C14" s="115"/>
      <c r="D14" s="115"/>
      <c r="E14" s="115"/>
      <c r="F14" s="183"/>
      <c r="G14" s="183"/>
      <c r="H14" s="184"/>
      <c r="I14" s="183"/>
      <c r="J14" s="183"/>
      <c r="K14" s="116"/>
      <c r="L14" s="116"/>
    </row>
    <row r="15" spans="1:12" ht="34.5" customHeight="1">
      <c r="A15" s="117" t="s">
        <v>65</v>
      </c>
      <c r="B15" s="135" t="s">
        <v>164</v>
      </c>
      <c r="C15" s="119" t="s">
        <v>66</v>
      </c>
      <c r="D15" s="119" t="s">
        <v>66</v>
      </c>
      <c r="E15" s="119" t="s">
        <v>66</v>
      </c>
      <c r="F15" s="120" t="s">
        <v>66</v>
      </c>
      <c r="G15" s="120" t="s">
        <v>66</v>
      </c>
      <c r="H15" s="162" t="s">
        <v>66</v>
      </c>
      <c r="I15" s="120" t="s">
        <v>66</v>
      </c>
      <c r="J15" s="120" t="s">
        <v>66</v>
      </c>
      <c r="K15" s="162" t="s">
        <v>66</v>
      </c>
      <c r="L15" s="162" t="s">
        <v>66</v>
      </c>
    </row>
    <row r="16" spans="1:12" s="6" customFormat="1" ht="34.5" customHeight="1">
      <c r="A16" s="126" t="s">
        <v>26</v>
      </c>
      <c r="B16" s="135" t="s">
        <v>98</v>
      </c>
      <c r="C16" s="119" t="s">
        <v>66</v>
      </c>
      <c r="D16" s="119" t="s">
        <v>66</v>
      </c>
      <c r="E16" s="119" t="s">
        <v>66</v>
      </c>
      <c r="F16" s="120" t="s">
        <v>66</v>
      </c>
      <c r="G16" s="120" t="s">
        <v>66</v>
      </c>
      <c r="H16" s="162" t="s">
        <v>66</v>
      </c>
      <c r="I16" s="120" t="s">
        <v>66</v>
      </c>
      <c r="J16" s="120" t="s">
        <v>66</v>
      </c>
      <c r="K16" s="162" t="s">
        <v>66</v>
      </c>
      <c r="L16" s="162" t="s">
        <v>66</v>
      </c>
    </row>
    <row r="17" spans="1:12" ht="34.5" customHeight="1">
      <c r="A17" s="126" t="s">
        <v>27</v>
      </c>
      <c r="B17" s="129" t="s">
        <v>17</v>
      </c>
      <c r="C17" s="119" t="s">
        <v>66</v>
      </c>
      <c r="D17" s="119" t="s">
        <v>66</v>
      </c>
      <c r="E17" s="119" t="s">
        <v>66</v>
      </c>
      <c r="F17" s="120" t="s">
        <v>66</v>
      </c>
      <c r="G17" s="120" t="s">
        <v>66</v>
      </c>
      <c r="H17" s="162" t="s">
        <v>66</v>
      </c>
      <c r="I17" s="120" t="s">
        <v>66</v>
      </c>
      <c r="J17" s="120" t="s">
        <v>66</v>
      </c>
      <c r="K17" s="162" t="s">
        <v>66</v>
      </c>
      <c r="L17" s="162" t="s">
        <v>66</v>
      </c>
    </row>
    <row r="18" spans="1:12" ht="34.5" customHeight="1">
      <c r="A18" s="117" t="s">
        <v>28</v>
      </c>
      <c r="B18" s="135" t="s">
        <v>22</v>
      </c>
      <c r="C18" s="119" t="s">
        <v>66</v>
      </c>
      <c r="D18" s="119" t="s">
        <v>66</v>
      </c>
      <c r="E18" s="119" t="s">
        <v>66</v>
      </c>
      <c r="F18" s="120" t="s">
        <v>66</v>
      </c>
      <c r="G18" s="120" t="s">
        <v>66</v>
      </c>
      <c r="H18" s="162" t="s">
        <v>66</v>
      </c>
      <c r="I18" s="120" t="s">
        <v>66</v>
      </c>
      <c r="J18" s="120" t="s">
        <v>66</v>
      </c>
      <c r="K18" s="162" t="s">
        <v>66</v>
      </c>
      <c r="L18" s="162" t="s">
        <v>66</v>
      </c>
    </row>
    <row r="19" spans="1:12" ht="34.5" customHeight="1">
      <c r="A19" s="126" t="s">
        <v>80</v>
      </c>
      <c r="B19" s="129" t="s">
        <v>19</v>
      </c>
      <c r="C19" s="119" t="s">
        <v>66</v>
      </c>
      <c r="D19" s="119" t="s">
        <v>66</v>
      </c>
      <c r="E19" s="119" t="s">
        <v>66</v>
      </c>
      <c r="F19" s="120" t="s">
        <v>66</v>
      </c>
      <c r="G19" s="120" t="s">
        <v>66</v>
      </c>
      <c r="H19" s="162" t="s">
        <v>66</v>
      </c>
      <c r="I19" s="120" t="s">
        <v>66</v>
      </c>
      <c r="J19" s="120" t="s">
        <v>66</v>
      </c>
      <c r="K19" s="162" t="s">
        <v>66</v>
      </c>
      <c r="L19" s="162" t="s">
        <v>66</v>
      </c>
    </row>
    <row r="20" spans="1:12" ht="34.5" customHeight="1">
      <c r="A20" s="117" t="s">
        <v>97</v>
      </c>
      <c r="B20" s="135" t="s">
        <v>23</v>
      </c>
      <c r="C20" s="119" t="s">
        <v>66</v>
      </c>
      <c r="D20" s="119" t="s">
        <v>66</v>
      </c>
      <c r="E20" s="119" t="s">
        <v>66</v>
      </c>
      <c r="F20" s="120" t="s">
        <v>66</v>
      </c>
      <c r="G20" s="120" t="s">
        <v>66</v>
      </c>
      <c r="H20" s="162" t="s">
        <v>66</v>
      </c>
      <c r="I20" s="120" t="s">
        <v>66</v>
      </c>
      <c r="J20" s="120" t="s">
        <v>66</v>
      </c>
      <c r="K20" s="162" t="s">
        <v>66</v>
      </c>
      <c r="L20" s="162" t="s">
        <v>66</v>
      </c>
    </row>
    <row r="21" spans="1:12" ht="34.5" customHeight="1">
      <c r="A21" s="117" t="s">
        <v>20</v>
      </c>
      <c r="B21" s="167" t="s">
        <v>180</v>
      </c>
      <c r="C21" s="127"/>
      <c r="D21" s="127"/>
      <c r="E21" s="127"/>
      <c r="F21" s="183"/>
      <c r="G21" s="183"/>
      <c r="H21" s="184"/>
      <c r="I21" s="183"/>
      <c r="J21" s="183"/>
      <c r="K21" s="116"/>
      <c r="L21" s="116"/>
    </row>
    <row r="22" spans="1:12" ht="34.5" customHeight="1">
      <c r="A22" s="117" t="s">
        <v>29</v>
      </c>
      <c r="B22" s="135" t="s">
        <v>18</v>
      </c>
      <c r="C22" s="119" t="s">
        <v>66</v>
      </c>
      <c r="D22" s="119" t="s">
        <v>66</v>
      </c>
      <c r="E22" s="119" t="s">
        <v>66</v>
      </c>
      <c r="F22" s="120" t="s">
        <v>66</v>
      </c>
      <c r="G22" s="120" t="s">
        <v>66</v>
      </c>
      <c r="H22" s="162" t="s">
        <v>66</v>
      </c>
      <c r="I22" s="120" t="s">
        <v>66</v>
      </c>
      <c r="J22" s="120" t="s">
        <v>66</v>
      </c>
      <c r="K22" s="162" t="s">
        <v>66</v>
      </c>
      <c r="L22" s="162" t="s">
        <v>66</v>
      </c>
    </row>
    <row r="23" spans="1:12" s="6" customFormat="1" ht="34.5" customHeight="1">
      <c r="A23" s="126" t="s">
        <v>30</v>
      </c>
      <c r="B23" s="135" t="s">
        <v>98</v>
      </c>
      <c r="C23" s="119" t="s">
        <v>66</v>
      </c>
      <c r="D23" s="119" t="s">
        <v>66</v>
      </c>
      <c r="E23" s="119" t="s">
        <v>66</v>
      </c>
      <c r="F23" s="120" t="s">
        <v>66</v>
      </c>
      <c r="G23" s="120" t="s">
        <v>66</v>
      </c>
      <c r="H23" s="162" t="s">
        <v>66</v>
      </c>
      <c r="I23" s="120" t="s">
        <v>66</v>
      </c>
      <c r="J23" s="120" t="s">
        <v>66</v>
      </c>
      <c r="K23" s="162" t="s">
        <v>66</v>
      </c>
      <c r="L23" s="162" t="s">
        <v>66</v>
      </c>
    </row>
    <row r="24" spans="1:12" ht="34.5" customHeight="1">
      <c r="A24" s="117" t="s">
        <v>31</v>
      </c>
      <c r="B24" s="135" t="s">
        <v>17</v>
      </c>
      <c r="C24" s="119" t="s">
        <v>66</v>
      </c>
      <c r="D24" s="119" t="s">
        <v>66</v>
      </c>
      <c r="E24" s="119" t="s">
        <v>66</v>
      </c>
      <c r="F24" s="120" t="s">
        <v>66</v>
      </c>
      <c r="G24" s="120" t="s">
        <v>66</v>
      </c>
      <c r="H24" s="162" t="s">
        <v>66</v>
      </c>
      <c r="I24" s="120" t="s">
        <v>66</v>
      </c>
      <c r="J24" s="120" t="s">
        <v>66</v>
      </c>
      <c r="K24" s="162" t="s">
        <v>66</v>
      </c>
      <c r="L24" s="162" t="s">
        <v>66</v>
      </c>
    </row>
    <row r="25" spans="1:12" ht="34.5" customHeight="1">
      <c r="A25" s="126" t="s">
        <v>82</v>
      </c>
      <c r="B25" s="129" t="s">
        <v>141</v>
      </c>
      <c r="C25" s="119" t="s">
        <v>66</v>
      </c>
      <c r="D25" s="119" t="s">
        <v>66</v>
      </c>
      <c r="E25" s="119" t="s">
        <v>66</v>
      </c>
      <c r="F25" s="120" t="s">
        <v>66</v>
      </c>
      <c r="G25" s="120" t="s">
        <v>66</v>
      </c>
      <c r="H25" s="162" t="s">
        <v>66</v>
      </c>
      <c r="I25" s="120" t="s">
        <v>66</v>
      </c>
      <c r="J25" s="120" t="s">
        <v>66</v>
      </c>
      <c r="K25" s="162" t="s">
        <v>66</v>
      </c>
      <c r="L25" s="162" t="s">
        <v>66</v>
      </c>
    </row>
    <row r="26" spans="1:12" ht="34.5" customHeight="1">
      <c r="A26" s="117" t="s">
        <v>83</v>
      </c>
      <c r="B26" s="135" t="s">
        <v>19</v>
      </c>
      <c r="C26" s="119" t="s">
        <v>66</v>
      </c>
      <c r="D26" s="119" t="s">
        <v>66</v>
      </c>
      <c r="E26" s="119" t="s">
        <v>66</v>
      </c>
      <c r="F26" s="120" t="s">
        <v>66</v>
      </c>
      <c r="G26" s="120" t="s">
        <v>66</v>
      </c>
      <c r="H26" s="162" t="s">
        <v>66</v>
      </c>
      <c r="I26" s="120" t="s">
        <v>66</v>
      </c>
      <c r="J26" s="120" t="s">
        <v>66</v>
      </c>
      <c r="K26" s="162" t="s">
        <v>66</v>
      </c>
      <c r="L26" s="162" t="s">
        <v>66</v>
      </c>
    </row>
    <row r="27" spans="1:12" ht="34.5" customHeight="1">
      <c r="A27" s="168" t="s">
        <v>99</v>
      </c>
      <c r="B27" s="135" t="s">
        <v>23</v>
      </c>
      <c r="C27" s="119" t="s">
        <v>66</v>
      </c>
      <c r="D27" s="119" t="s">
        <v>66</v>
      </c>
      <c r="E27" s="119" t="s">
        <v>66</v>
      </c>
      <c r="F27" s="120" t="s">
        <v>66</v>
      </c>
      <c r="G27" s="120" t="s">
        <v>66</v>
      </c>
      <c r="H27" s="162" t="s">
        <v>66</v>
      </c>
      <c r="I27" s="120" t="s">
        <v>66</v>
      </c>
      <c r="J27" s="120" t="s">
        <v>66</v>
      </c>
      <c r="K27" s="162" t="s">
        <v>66</v>
      </c>
      <c r="L27" s="162" t="s">
        <v>66</v>
      </c>
    </row>
    <row r="28" spans="1:12" ht="34.5" customHeight="1">
      <c r="A28" s="126">
        <v>4.2</v>
      </c>
      <c r="B28" s="122" t="s">
        <v>165</v>
      </c>
      <c r="C28" s="119" t="s">
        <v>66</v>
      </c>
      <c r="D28" s="119" t="s">
        <v>66</v>
      </c>
      <c r="E28" s="119" t="s">
        <v>66</v>
      </c>
      <c r="F28" s="120" t="s">
        <v>66</v>
      </c>
      <c r="G28" s="120" t="s">
        <v>66</v>
      </c>
      <c r="H28" s="162" t="s">
        <v>66</v>
      </c>
      <c r="I28" s="120" t="s">
        <v>66</v>
      </c>
      <c r="J28" s="120" t="s">
        <v>66</v>
      </c>
      <c r="K28" s="162" t="s">
        <v>66</v>
      </c>
      <c r="L28" s="162" t="s">
        <v>66</v>
      </c>
    </row>
    <row r="29" spans="1:12" ht="34.5" customHeight="1">
      <c r="A29" s="126">
        <v>4.3</v>
      </c>
      <c r="B29" s="135" t="s">
        <v>142</v>
      </c>
      <c r="C29" s="119"/>
      <c r="D29" s="147" t="s">
        <v>160</v>
      </c>
      <c r="E29" s="147" t="s">
        <v>160</v>
      </c>
      <c r="F29" s="120" t="s">
        <v>66</v>
      </c>
      <c r="G29" s="120" t="s">
        <v>66</v>
      </c>
      <c r="H29" s="162" t="s">
        <v>66</v>
      </c>
      <c r="I29" s="120" t="s">
        <v>66</v>
      </c>
      <c r="J29" s="120" t="s">
        <v>66</v>
      </c>
      <c r="K29" s="162" t="s">
        <v>66</v>
      </c>
      <c r="L29" s="162" t="s">
        <v>66</v>
      </c>
    </row>
    <row r="30" spans="1:12" ht="34.5" customHeight="1">
      <c r="A30" s="117">
        <v>4.4</v>
      </c>
      <c r="B30" s="118" t="s">
        <v>21</v>
      </c>
      <c r="C30" s="127"/>
      <c r="D30" s="127"/>
      <c r="E30" s="127"/>
      <c r="F30" s="183"/>
      <c r="G30" s="183"/>
      <c r="H30" s="184"/>
      <c r="I30" s="183"/>
      <c r="J30" s="183"/>
      <c r="K30" s="116"/>
      <c r="L30" s="116"/>
    </row>
    <row r="31" spans="1:12" ht="34.5" customHeight="1">
      <c r="A31" s="126" t="s">
        <v>143</v>
      </c>
      <c r="B31" s="118" t="s">
        <v>131</v>
      </c>
      <c r="C31" s="119" t="s">
        <v>66</v>
      </c>
      <c r="D31" s="128"/>
      <c r="E31" s="128"/>
      <c r="F31" s="185"/>
      <c r="G31" s="185"/>
      <c r="H31" s="186"/>
      <c r="I31" s="185"/>
      <c r="J31" s="185"/>
      <c r="K31" s="187"/>
      <c r="L31" s="187"/>
    </row>
    <row r="32" spans="1:12" ht="34.5" customHeight="1">
      <c r="A32" s="126" t="s">
        <v>144</v>
      </c>
      <c r="B32" s="138" t="s">
        <v>145</v>
      </c>
      <c r="C32" s="119"/>
      <c r="D32" s="119" t="s">
        <v>66</v>
      </c>
      <c r="E32" s="119" t="s">
        <v>66</v>
      </c>
      <c r="F32" s="120" t="s">
        <v>66</v>
      </c>
      <c r="G32" s="120" t="s">
        <v>66</v>
      </c>
      <c r="H32" s="162" t="s">
        <v>66</v>
      </c>
      <c r="I32" s="120" t="s">
        <v>66</v>
      </c>
      <c r="J32" s="120" t="s">
        <v>66</v>
      </c>
      <c r="K32" s="162" t="s">
        <v>66</v>
      </c>
      <c r="L32" s="162" t="s">
        <v>66</v>
      </c>
    </row>
    <row r="33" spans="1:12" ht="34.5" customHeight="1">
      <c r="A33" s="126" t="s">
        <v>146</v>
      </c>
      <c r="B33" s="166" t="s">
        <v>161</v>
      </c>
      <c r="C33" s="119"/>
      <c r="D33" s="119" t="s">
        <v>66</v>
      </c>
      <c r="E33" s="119" t="s">
        <v>66</v>
      </c>
      <c r="F33" s="185"/>
      <c r="G33" s="185"/>
      <c r="H33" s="186"/>
      <c r="I33" s="185"/>
      <c r="J33" s="185"/>
      <c r="K33" s="186"/>
      <c r="L33" s="186"/>
    </row>
    <row r="34" spans="1:12" ht="34.5" customHeight="1">
      <c r="A34" s="126" t="s">
        <v>166</v>
      </c>
      <c r="B34" s="180" t="s">
        <v>167</v>
      </c>
      <c r="C34" s="119"/>
      <c r="D34" s="119" t="s">
        <v>66</v>
      </c>
      <c r="E34" s="119" t="s">
        <v>66</v>
      </c>
      <c r="F34" s="120" t="s">
        <v>66</v>
      </c>
      <c r="G34" s="120" t="s">
        <v>66</v>
      </c>
      <c r="H34" s="162" t="s">
        <v>66</v>
      </c>
      <c r="I34" s="120" t="s">
        <v>66</v>
      </c>
      <c r="J34" s="120" t="s">
        <v>66</v>
      </c>
      <c r="K34" s="162" t="s">
        <v>66</v>
      </c>
      <c r="L34" s="162" t="s">
        <v>66</v>
      </c>
    </row>
    <row r="35" spans="1:12" ht="34.5" customHeight="1">
      <c r="A35" s="126" t="s">
        <v>168</v>
      </c>
      <c r="B35" s="180" t="s">
        <v>169</v>
      </c>
      <c r="C35" s="119"/>
      <c r="D35" s="119" t="s">
        <v>66</v>
      </c>
      <c r="E35" s="119" t="s">
        <v>66</v>
      </c>
      <c r="F35" s="120" t="s">
        <v>66</v>
      </c>
      <c r="G35" s="120" t="s">
        <v>66</v>
      </c>
      <c r="H35" s="162" t="s">
        <v>66</v>
      </c>
      <c r="I35" s="120" t="s">
        <v>66</v>
      </c>
      <c r="J35" s="120" t="s">
        <v>66</v>
      </c>
      <c r="K35" s="162" t="s">
        <v>66</v>
      </c>
      <c r="L35" s="162" t="s">
        <v>66</v>
      </c>
    </row>
    <row r="36" spans="1:12" ht="34.5" customHeight="1">
      <c r="A36" s="113">
        <v>5</v>
      </c>
      <c r="B36" s="114" t="s">
        <v>147</v>
      </c>
      <c r="C36" s="115"/>
      <c r="D36" s="115"/>
      <c r="E36" s="115"/>
      <c r="F36" s="183"/>
      <c r="G36" s="183"/>
      <c r="H36" s="184"/>
      <c r="I36" s="183"/>
      <c r="J36" s="183"/>
      <c r="K36" s="116"/>
      <c r="L36" s="116"/>
    </row>
    <row r="37" spans="1:12" ht="34.5" customHeight="1">
      <c r="A37" s="126">
        <v>5.1</v>
      </c>
      <c r="B37" s="142" t="s">
        <v>61</v>
      </c>
      <c r="C37" s="119" t="s">
        <v>66</v>
      </c>
      <c r="D37" s="119" t="s">
        <v>66</v>
      </c>
      <c r="E37" s="119" t="s">
        <v>66</v>
      </c>
      <c r="F37" s="120" t="s">
        <v>66</v>
      </c>
      <c r="G37" s="120" t="s">
        <v>66</v>
      </c>
      <c r="H37" s="162" t="s">
        <v>66</v>
      </c>
      <c r="I37" s="120" t="s">
        <v>66</v>
      </c>
      <c r="J37" s="120" t="s">
        <v>66</v>
      </c>
      <c r="K37" s="162" t="s">
        <v>66</v>
      </c>
      <c r="L37" s="162" t="s">
        <v>66</v>
      </c>
    </row>
    <row r="38" spans="1:12" ht="37.5" customHeight="1">
      <c r="A38" s="126">
        <v>5.2</v>
      </c>
      <c r="B38" s="142" t="s">
        <v>60</v>
      </c>
      <c r="C38" s="119" t="s">
        <v>66</v>
      </c>
      <c r="D38" s="119" t="s">
        <v>66</v>
      </c>
      <c r="E38" s="119" t="s">
        <v>66</v>
      </c>
      <c r="F38" s="120" t="s">
        <v>66</v>
      </c>
      <c r="G38" s="120" t="s">
        <v>66</v>
      </c>
      <c r="H38" s="162" t="s">
        <v>66</v>
      </c>
      <c r="I38" s="120" t="s">
        <v>66</v>
      </c>
      <c r="J38" s="120" t="s">
        <v>66</v>
      </c>
      <c r="K38" s="162" t="s">
        <v>66</v>
      </c>
      <c r="L38" s="162" t="s">
        <v>66</v>
      </c>
    </row>
    <row r="39" spans="1:12" ht="33" customHeight="1">
      <c r="A39" s="113">
        <v>6</v>
      </c>
      <c r="B39" s="114" t="s">
        <v>170</v>
      </c>
      <c r="C39" s="115"/>
      <c r="D39" s="116"/>
      <c r="E39" s="116"/>
      <c r="F39" s="183"/>
      <c r="G39" s="183"/>
      <c r="H39" s="184"/>
      <c r="I39" s="183"/>
      <c r="J39" s="183"/>
      <c r="K39" s="116"/>
      <c r="L39" s="116"/>
    </row>
    <row r="40" spans="1:12" ht="52.5" customHeight="1">
      <c r="A40" s="117">
        <v>6.1</v>
      </c>
      <c r="B40" s="122" t="s">
        <v>171</v>
      </c>
      <c r="C40" s="131" t="s">
        <v>104</v>
      </c>
      <c r="D40" s="133" t="s">
        <v>66</v>
      </c>
      <c r="E40" s="134">
        <v>0</v>
      </c>
      <c r="F40" s="132" t="s">
        <v>192</v>
      </c>
      <c r="G40" s="132" t="s">
        <v>192</v>
      </c>
      <c r="H40" s="178" t="s">
        <v>211</v>
      </c>
      <c r="I40" s="120" t="s">
        <v>66</v>
      </c>
      <c r="J40" s="199">
        <v>0</v>
      </c>
      <c r="K40" s="162" t="s">
        <v>66</v>
      </c>
      <c r="L40" s="162" t="s">
        <v>210</v>
      </c>
    </row>
    <row r="41" spans="1:12" ht="34.5" customHeight="1">
      <c r="A41" s="117">
        <v>6.2</v>
      </c>
      <c r="B41" s="122" t="s">
        <v>3</v>
      </c>
      <c r="C41" s="119" t="s">
        <v>66</v>
      </c>
      <c r="D41" s="119" t="s">
        <v>66</v>
      </c>
      <c r="E41" s="119" t="s">
        <v>66</v>
      </c>
      <c r="F41" s="120" t="s">
        <v>187</v>
      </c>
      <c r="G41" s="120" t="s">
        <v>187</v>
      </c>
      <c r="H41" s="216" t="s">
        <v>202</v>
      </c>
      <c r="I41" s="120" t="s">
        <v>66</v>
      </c>
      <c r="J41" s="199">
        <v>0</v>
      </c>
      <c r="K41" s="162" t="s">
        <v>66</v>
      </c>
      <c r="L41" s="216" t="s">
        <v>209</v>
      </c>
    </row>
    <row r="42" spans="1:12" ht="34.5" customHeight="1">
      <c r="A42" s="117">
        <v>6.3</v>
      </c>
      <c r="B42" s="122" t="s">
        <v>181</v>
      </c>
      <c r="C42" s="119" t="s">
        <v>66</v>
      </c>
      <c r="D42" s="119" t="s">
        <v>66</v>
      </c>
      <c r="E42" s="119" t="s">
        <v>66</v>
      </c>
      <c r="F42" s="120" t="s">
        <v>66</v>
      </c>
      <c r="G42" s="120" t="s">
        <v>66</v>
      </c>
      <c r="H42" s="162" t="s">
        <v>66</v>
      </c>
      <c r="I42" s="120" t="s">
        <v>66</v>
      </c>
      <c r="J42" s="120" t="s">
        <v>66</v>
      </c>
      <c r="K42" s="162" t="s">
        <v>66</v>
      </c>
      <c r="L42" s="162" t="s">
        <v>66</v>
      </c>
    </row>
    <row r="43" spans="1:12" ht="34.5" customHeight="1">
      <c r="A43" s="117">
        <v>6.4</v>
      </c>
      <c r="B43" s="122" t="s">
        <v>182</v>
      </c>
      <c r="C43" s="119" t="s">
        <v>66</v>
      </c>
      <c r="D43" s="119" t="s">
        <v>66</v>
      </c>
      <c r="E43" s="119" t="s">
        <v>66</v>
      </c>
      <c r="F43" s="120" t="s">
        <v>188</v>
      </c>
      <c r="G43" s="120" t="s">
        <v>188</v>
      </c>
      <c r="H43" s="216" t="s">
        <v>212</v>
      </c>
      <c r="I43" s="120" t="s">
        <v>66</v>
      </c>
      <c r="J43" s="199">
        <v>0</v>
      </c>
      <c r="K43" s="217" t="s">
        <v>213</v>
      </c>
      <c r="L43" s="162" t="s">
        <v>66</v>
      </c>
    </row>
    <row r="44" spans="1:12" ht="49.5" customHeight="1">
      <c r="A44" s="126">
        <v>6.5</v>
      </c>
      <c r="B44" s="122" t="s">
        <v>162</v>
      </c>
      <c r="C44" s="131" t="s">
        <v>104</v>
      </c>
      <c r="D44" s="133" t="s">
        <v>66</v>
      </c>
      <c r="E44" s="134">
        <v>0</v>
      </c>
      <c r="F44" s="132" t="s">
        <v>196</v>
      </c>
      <c r="G44" s="132" t="s">
        <v>196</v>
      </c>
      <c r="H44" s="198" t="s">
        <v>215</v>
      </c>
      <c r="I44" s="120" t="s">
        <v>66</v>
      </c>
      <c r="J44" s="199">
        <v>0</v>
      </c>
      <c r="K44" s="223" t="s">
        <v>214</v>
      </c>
      <c r="L44" s="162" t="s">
        <v>216</v>
      </c>
    </row>
    <row r="45" spans="1:12" ht="54" customHeight="1">
      <c r="A45" s="117">
        <v>6.6</v>
      </c>
      <c r="B45" s="122" t="s">
        <v>6</v>
      </c>
      <c r="C45" s="131"/>
      <c r="D45" s="133" t="s">
        <v>66</v>
      </c>
      <c r="E45" s="134">
        <v>0</v>
      </c>
      <c r="F45" s="132" t="s">
        <v>189</v>
      </c>
      <c r="G45" s="132" t="s">
        <v>189</v>
      </c>
      <c r="H45" s="222" t="s">
        <v>217</v>
      </c>
      <c r="I45" s="120" t="s">
        <v>66</v>
      </c>
      <c r="J45" s="199">
        <v>0</v>
      </c>
      <c r="K45" s="223" t="s">
        <v>218</v>
      </c>
      <c r="L45" s="224">
        <v>-0.0125</v>
      </c>
    </row>
    <row r="46" spans="1:12" ht="34.5" customHeight="1">
      <c r="A46" s="113">
        <v>7</v>
      </c>
      <c r="B46" s="114" t="s">
        <v>148</v>
      </c>
      <c r="C46" s="115"/>
      <c r="D46" s="115"/>
      <c r="E46" s="116"/>
      <c r="F46" s="183"/>
      <c r="G46" s="183"/>
      <c r="H46" s="184"/>
      <c r="I46" s="183"/>
      <c r="J46" s="183"/>
      <c r="K46" s="116"/>
      <c r="L46" s="116"/>
    </row>
    <row r="47" spans="1:12" ht="34.5" customHeight="1">
      <c r="A47" s="117">
        <v>7.1</v>
      </c>
      <c r="B47" s="118" t="s">
        <v>59</v>
      </c>
      <c r="C47" s="115"/>
      <c r="D47" s="115"/>
      <c r="E47" s="116"/>
      <c r="F47" s="183"/>
      <c r="G47" s="183"/>
      <c r="H47" s="184"/>
      <c r="I47" s="183"/>
      <c r="J47" s="183"/>
      <c r="K47" s="116"/>
      <c r="L47" s="116"/>
    </row>
    <row r="48" spans="1:12" ht="34.5" customHeight="1">
      <c r="A48" s="117" t="s">
        <v>40</v>
      </c>
      <c r="B48" s="130" t="s">
        <v>149</v>
      </c>
      <c r="C48" s="119" t="s">
        <v>66</v>
      </c>
      <c r="D48" s="119" t="s">
        <v>66</v>
      </c>
      <c r="E48" s="119" t="s">
        <v>66</v>
      </c>
      <c r="F48" s="120" t="s">
        <v>66</v>
      </c>
      <c r="G48" s="120" t="s">
        <v>66</v>
      </c>
      <c r="H48" s="162" t="s">
        <v>66</v>
      </c>
      <c r="I48" s="120" t="s">
        <v>66</v>
      </c>
      <c r="J48" s="120" t="s">
        <v>66</v>
      </c>
      <c r="K48" s="162" t="s">
        <v>66</v>
      </c>
      <c r="L48" s="162" t="s">
        <v>66</v>
      </c>
    </row>
    <row r="49" spans="1:12" ht="34.5" customHeight="1">
      <c r="A49" s="126" t="s">
        <v>41</v>
      </c>
      <c r="B49" s="142" t="s">
        <v>150</v>
      </c>
      <c r="C49" s="119" t="s">
        <v>66</v>
      </c>
      <c r="D49" s="119" t="s">
        <v>66</v>
      </c>
      <c r="E49" s="119" t="s">
        <v>66</v>
      </c>
      <c r="F49" s="120" t="s">
        <v>66</v>
      </c>
      <c r="G49" s="120" t="s">
        <v>66</v>
      </c>
      <c r="H49" s="162" t="s">
        <v>66</v>
      </c>
      <c r="I49" s="120" t="s">
        <v>66</v>
      </c>
      <c r="J49" s="120" t="s">
        <v>66</v>
      </c>
      <c r="K49" s="162" t="s">
        <v>66</v>
      </c>
      <c r="L49" s="162" t="s">
        <v>66</v>
      </c>
    </row>
    <row r="50" spans="1:12" ht="34.5" customHeight="1">
      <c r="A50" s="169" t="s">
        <v>42</v>
      </c>
      <c r="B50" s="170" t="s">
        <v>39</v>
      </c>
      <c r="C50" s="119" t="s">
        <v>66</v>
      </c>
      <c r="D50" s="119" t="s">
        <v>66</v>
      </c>
      <c r="E50" s="119" t="s">
        <v>66</v>
      </c>
      <c r="F50" s="120" t="s">
        <v>66</v>
      </c>
      <c r="G50" s="120" t="s">
        <v>66</v>
      </c>
      <c r="H50" s="162" t="s">
        <v>66</v>
      </c>
      <c r="I50" s="120" t="s">
        <v>66</v>
      </c>
      <c r="J50" s="120" t="s">
        <v>66</v>
      </c>
      <c r="K50" s="162" t="s">
        <v>66</v>
      </c>
      <c r="L50" s="162" t="s">
        <v>66</v>
      </c>
    </row>
    <row r="51" spans="1:12" ht="34.5" customHeight="1">
      <c r="A51" s="117">
        <v>7.2</v>
      </c>
      <c r="B51" s="118" t="s">
        <v>43</v>
      </c>
      <c r="C51" s="115"/>
      <c r="D51" s="116"/>
      <c r="E51" s="116"/>
      <c r="F51" s="183"/>
      <c r="G51" s="183"/>
      <c r="H51" s="184"/>
      <c r="I51" s="183"/>
      <c r="J51" s="183"/>
      <c r="K51" s="116"/>
      <c r="L51" s="116"/>
    </row>
    <row r="52" spans="1:12" ht="34.5" customHeight="1">
      <c r="A52" s="117" t="s">
        <v>44</v>
      </c>
      <c r="B52" s="130" t="s">
        <v>149</v>
      </c>
      <c r="C52" s="119" t="s">
        <v>66</v>
      </c>
      <c r="D52" s="119" t="s">
        <v>66</v>
      </c>
      <c r="E52" s="119" t="s">
        <v>66</v>
      </c>
      <c r="F52" s="120" t="s">
        <v>66</v>
      </c>
      <c r="G52" s="120" t="s">
        <v>66</v>
      </c>
      <c r="H52" s="162" t="s">
        <v>66</v>
      </c>
      <c r="I52" s="120" t="s">
        <v>66</v>
      </c>
      <c r="J52" s="120" t="s">
        <v>66</v>
      </c>
      <c r="K52" s="162" t="s">
        <v>66</v>
      </c>
      <c r="L52" s="162" t="s">
        <v>66</v>
      </c>
    </row>
    <row r="53" spans="1:12" ht="34.5" customHeight="1">
      <c r="A53" s="126" t="s">
        <v>45</v>
      </c>
      <c r="B53" s="142" t="s">
        <v>150</v>
      </c>
      <c r="C53" s="119" t="s">
        <v>66</v>
      </c>
      <c r="D53" s="119" t="s">
        <v>66</v>
      </c>
      <c r="E53" s="119" t="s">
        <v>66</v>
      </c>
      <c r="F53" s="120" t="s">
        <v>66</v>
      </c>
      <c r="G53" s="120" t="s">
        <v>66</v>
      </c>
      <c r="H53" s="162" t="s">
        <v>66</v>
      </c>
      <c r="I53" s="120" t="s">
        <v>66</v>
      </c>
      <c r="J53" s="120" t="s">
        <v>66</v>
      </c>
      <c r="K53" s="162" t="s">
        <v>66</v>
      </c>
      <c r="L53" s="162" t="s">
        <v>66</v>
      </c>
    </row>
    <row r="54" spans="1:12" ht="34.5" customHeight="1">
      <c r="A54" s="126" t="s">
        <v>46</v>
      </c>
      <c r="B54" s="138" t="s">
        <v>39</v>
      </c>
      <c r="C54" s="119" t="s">
        <v>66</v>
      </c>
      <c r="D54" s="119" t="s">
        <v>66</v>
      </c>
      <c r="E54" s="119" t="s">
        <v>66</v>
      </c>
      <c r="F54" s="120" t="s">
        <v>66</v>
      </c>
      <c r="G54" s="120" t="s">
        <v>66</v>
      </c>
      <c r="H54" s="162" t="s">
        <v>66</v>
      </c>
      <c r="I54" s="120" t="s">
        <v>66</v>
      </c>
      <c r="J54" s="120" t="s">
        <v>66</v>
      </c>
      <c r="K54" s="162" t="s">
        <v>66</v>
      </c>
      <c r="L54" s="162" t="s">
        <v>66</v>
      </c>
    </row>
    <row r="55" spans="1:12" ht="34.5" customHeight="1">
      <c r="A55" s="117">
        <v>7.3</v>
      </c>
      <c r="B55" s="118" t="s">
        <v>47</v>
      </c>
      <c r="C55" s="115"/>
      <c r="D55" s="116"/>
      <c r="E55" s="116"/>
      <c r="F55" s="183"/>
      <c r="G55" s="183"/>
      <c r="H55" s="184"/>
      <c r="I55" s="183"/>
      <c r="J55" s="183"/>
      <c r="K55" s="116"/>
      <c r="L55" s="116"/>
    </row>
    <row r="56" spans="1:12" ht="34.5" customHeight="1">
      <c r="A56" s="171" t="s">
        <v>48</v>
      </c>
      <c r="B56" s="130" t="s">
        <v>149</v>
      </c>
      <c r="C56" s="136" t="s">
        <v>66</v>
      </c>
      <c r="D56" s="136" t="s">
        <v>66</v>
      </c>
      <c r="E56" s="136" t="s">
        <v>66</v>
      </c>
      <c r="F56" s="120" t="s">
        <v>66</v>
      </c>
      <c r="G56" s="120" t="s">
        <v>66</v>
      </c>
      <c r="H56" s="162" t="s">
        <v>66</v>
      </c>
      <c r="I56" s="120" t="s">
        <v>66</v>
      </c>
      <c r="J56" s="120" t="s">
        <v>66</v>
      </c>
      <c r="K56" s="162" t="s">
        <v>66</v>
      </c>
      <c r="L56" s="162" t="s">
        <v>66</v>
      </c>
    </row>
    <row r="57" spans="1:12" ht="34.5" customHeight="1">
      <c r="A57" s="117" t="s">
        <v>49</v>
      </c>
      <c r="B57" s="130" t="s">
        <v>150</v>
      </c>
      <c r="C57" s="119" t="s">
        <v>66</v>
      </c>
      <c r="D57" s="119" t="s">
        <v>66</v>
      </c>
      <c r="E57" s="119" t="s">
        <v>66</v>
      </c>
      <c r="F57" s="120" t="s">
        <v>66</v>
      </c>
      <c r="G57" s="120" t="s">
        <v>66</v>
      </c>
      <c r="H57" s="162" t="s">
        <v>66</v>
      </c>
      <c r="I57" s="120" t="s">
        <v>66</v>
      </c>
      <c r="J57" s="120" t="s">
        <v>66</v>
      </c>
      <c r="K57" s="162" t="s">
        <v>66</v>
      </c>
      <c r="L57" s="162" t="s">
        <v>66</v>
      </c>
    </row>
    <row r="58" spans="1:12" ht="34.5" customHeight="1">
      <c r="A58" s="126" t="s">
        <v>50</v>
      </c>
      <c r="B58" s="138" t="s">
        <v>39</v>
      </c>
      <c r="C58" s="119" t="s">
        <v>66</v>
      </c>
      <c r="D58" s="119" t="s">
        <v>66</v>
      </c>
      <c r="E58" s="119" t="s">
        <v>66</v>
      </c>
      <c r="F58" s="120" t="s">
        <v>66</v>
      </c>
      <c r="G58" s="120" t="s">
        <v>66</v>
      </c>
      <c r="H58" s="162" t="s">
        <v>66</v>
      </c>
      <c r="I58" s="120" t="s">
        <v>66</v>
      </c>
      <c r="J58" s="120" t="s">
        <v>66</v>
      </c>
      <c r="K58" s="162" t="s">
        <v>66</v>
      </c>
      <c r="L58" s="162" t="s">
        <v>66</v>
      </c>
    </row>
    <row r="59" spans="1:12" ht="34.5" customHeight="1">
      <c r="A59" s="137">
        <v>7.4</v>
      </c>
      <c r="B59" s="118" t="s">
        <v>177</v>
      </c>
      <c r="C59" s="115"/>
      <c r="D59" s="116"/>
      <c r="E59" s="116"/>
      <c r="F59" s="183"/>
      <c r="G59" s="183"/>
      <c r="H59" s="184"/>
      <c r="I59" s="183"/>
      <c r="J59" s="183"/>
      <c r="K59" s="116"/>
      <c r="L59" s="116"/>
    </row>
    <row r="60" spans="1:12" ht="34.5" customHeight="1">
      <c r="A60" s="117" t="s">
        <v>52</v>
      </c>
      <c r="B60" s="130" t="s">
        <v>149</v>
      </c>
      <c r="C60" s="119" t="s">
        <v>66</v>
      </c>
      <c r="D60" s="119" t="s">
        <v>66</v>
      </c>
      <c r="E60" s="119" t="s">
        <v>66</v>
      </c>
      <c r="F60" s="120" t="s">
        <v>66</v>
      </c>
      <c r="G60" s="120" t="s">
        <v>66</v>
      </c>
      <c r="H60" s="162" t="s">
        <v>66</v>
      </c>
      <c r="I60" s="120" t="s">
        <v>66</v>
      </c>
      <c r="J60" s="120" t="s">
        <v>66</v>
      </c>
      <c r="K60" s="162" t="s">
        <v>66</v>
      </c>
      <c r="L60" s="162" t="s">
        <v>66</v>
      </c>
    </row>
    <row r="61" spans="1:12" ht="34.5" customHeight="1">
      <c r="A61" s="117" t="s">
        <v>53</v>
      </c>
      <c r="B61" s="130" t="s">
        <v>150</v>
      </c>
      <c r="C61" s="119" t="s">
        <v>66</v>
      </c>
      <c r="D61" s="119" t="s">
        <v>66</v>
      </c>
      <c r="E61" s="119" t="s">
        <v>66</v>
      </c>
      <c r="F61" s="120" t="s">
        <v>66</v>
      </c>
      <c r="G61" s="120" t="s">
        <v>66</v>
      </c>
      <c r="H61" s="162" t="s">
        <v>66</v>
      </c>
      <c r="I61" s="120" t="s">
        <v>66</v>
      </c>
      <c r="J61" s="120" t="s">
        <v>66</v>
      </c>
      <c r="K61" s="162" t="s">
        <v>66</v>
      </c>
      <c r="L61" s="162" t="s">
        <v>66</v>
      </c>
    </row>
    <row r="62" spans="1:12" ht="34.5" customHeight="1">
      <c r="A62" s="117" t="s">
        <v>54</v>
      </c>
      <c r="B62" s="122" t="s">
        <v>39</v>
      </c>
      <c r="C62" s="119" t="s">
        <v>66</v>
      </c>
      <c r="D62" s="119" t="s">
        <v>66</v>
      </c>
      <c r="E62" s="119" t="s">
        <v>66</v>
      </c>
      <c r="F62" s="120" t="s">
        <v>66</v>
      </c>
      <c r="G62" s="120" t="s">
        <v>66</v>
      </c>
      <c r="H62" s="162" t="s">
        <v>66</v>
      </c>
      <c r="I62" s="120" t="s">
        <v>66</v>
      </c>
      <c r="J62" s="120" t="s">
        <v>66</v>
      </c>
      <c r="K62" s="162" t="s">
        <v>66</v>
      </c>
      <c r="L62" s="162" t="s">
        <v>66</v>
      </c>
    </row>
    <row r="63" spans="1:12" ht="34.5" customHeight="1">
      <c r="A63" s="117">
        <v>7.5</v>
      </c>
      <c r="B63" s="118" t="s">
        <v>151</v>
      </c>
      <c r="C63" s="115"/>
      <c r="D63" s="116"/>
      <c r="E63" s="116"/>
      <c r="F63" s="183"/>
      <c r="G63" s="183"/>
      <c r="H63" s="184"/>
      <c r="I63" s="183"/>
      <c r="J63" s="183"/>
      <c r="K63" s="116"/>
      <c r="L63" s="116"/>
    </row>
    <row r="64" spans="1:12" ht="34.5" customHeight="1">
      <c r="A64" s="117" t="s">
        <v>56</v>
      </c>
      <c r="B64" s="130" t="s">
        <v>149</v>
      </c>
      <c r="C64" s="119" t="s">
        <v>66</v>
      </c>
      <c r="D64" s="119" t="s">
        <v>66</v>
      </c>
      <c r="E64" s="119" t="s">
        <v>66</v>
      </c>
      <c r="F64" s="120" t="s">
        <v>66</v>
      </c>
      <c r="G64" s="120" t="s">
        <v>66</v>
      </c>
      <c r="H64" s="162" t="s">
        <v>66</v>
      </c>
      <c r="I64" s="120" t="s">
        <v>66</v>
      </c>
      <c r="J64" s="120" t="s">
        <v>66</v>
      </c>
      <c r="K64" s="162" t="s">
        <v>66</v>
      </c>
      <c r="L64" s="162" t="s">
        <v>66</v>
      </c>
    </row>
    <row r="65" spans="1:12" ht="34.5" customHeight="1">
      <c r="A65" s="117" t="s">
        <v>57</v>
      </c>
      <c r="B65" s="172" t="s">
        <v>150</v>
      </c>
      <c r="C65" s="119" t="s">
        <v>66</v>
      </c>
      <c r="D65" s="119" t="s">
        <v>66</v>
      </c>
      <c r="E65" s="119" t="s">
        <v>66</v>
      </c>
      <c r="F65" s="120" t="s">
        <v>66</v>
      </c>
      <c r="G65" s="120" t="s">
        <v>66</v>
      </c>
      <c r="H65" s="162" t="s">
        <v>66</v>
      </c>
      <c r="I65" s="120" t="s">
        <v>66</v>
      </c>
      <c r="J65" s="120" t="s">
        <v>66</v>
      </c>
      <c r="K65" s="162" t="s">
        <v>66</v>
      </c>
      <c r="L65" s="162" t="s">
        <v>66</v>
      </c>
    </row>
    <row r="66" spans="1:12" ht="34.5" customHeight="1">
      <c r="A66" s="126" t="s">
        <v>58</v>
      </c>
      <c r="B66" s="138" t="s">
        <v>39</v>
      </c>
      <c r="C66" s="119" t="s">
        <v>66</v>
      </c>
      <c r="D66" s="119" t="s">
        <v>66</v>
      </c>
      <c r="E66" s="119" t="s">
        <v>66</v>
      </c>
      <c r="F66" s="120" t="s">
        <v>66</v>
      </c>
      <c r="G66" s="120" t="s">
        <v>66</v>
      </c>
      <c r="H66" s="162" t="s">
        <v>66</v>
      </c>
      <c r="I66" s="120" t="s">
        <v>66</v>
      </c>
      <c r="J66" s="120" t="s">
        <v>66</v>
      </c>
      <c r="K66" s="162" t="s">
        <v>66</v>
      </c>
      <c r="L66" s="162" t="s">
        <v>66</v>
      </c>
    </row>
    <row r="67" spans="1:12" ht="34.5" customHeight="1">
      <c r="A67" s="113">
        <v>8</v>
      </c>
      <c r="B67" s="173" t="s">
        <v>152</v>
      </c>
      <c r="C67" s="115"/>
      <c r="D67" s="116"/>
      <c r="E67" s="116"/>
      <c r="F67" s="183"/>
      <c r="G67" s="183"/>
      <c r="H67" s="184"/>
      <c r="I67" s="183"/>
      <c r="J67" s="183"/>
      <c r="K67" s="116"/>
      <c r="L67" s="116"/>
    </row>
    <row r="68" spans="1:12" ht="34.5" customHeight="1">
      <c r="A68" s="117">
        <v>8.1</v>
      </c>
      <c r="B68" s="138" t="s">
        <v>183</v>
      </c>
      <c r="C68" s="119" t="s">
        <v>66</v>
      </c>
      <c r="D68" s="119" t="s">
        <v>66</v>
      </c>
      <c r="E68" s="119" t="s">
        <v>66</v>
      </c>
      <c r="F68" s="120" t="s">
        <v>66</v>
      </c>
      <c r="G68" s="120" t="s">
        <v>66</v>
      </c>
      <c r="H68" s="216" t="s">
        <v>203</v>
      </c>
      <c r="I68" s="120" t="s">
        <v>66</v>
      </c>
      <c r="J68" s="120" t="s">
        <v>66</v>
      </c>
      <c r="K68" s="216" t="s">
        <v>208</v>
      </c>
      <c r="L68" s="162" t="s">
        <v>66</v>
      </c>
    </row>
    <row r="69" spans="1:12" s="6" customFormat="1" ht="48" customHeight="1">
      <c r="A69" s="117">
        <v>8.2</v>
      </c>
      <c r="B69" s="122" t="s">
        <v>7</v>
      </c>
      <c r="C69" s="131" t="s">
        <v>126</v>
      </c>
      <c r="D69" s="139">
        <v>0</v>
      </c>
      <c r="E69" s="134">
        <v>0</v>
      </c>
      <c r="F69" s="132" t="s">
        <v>190</v>
      </c>
      <c r="G69" s="132" t="s">
        <v>190</v>
      </c>
      <c r="H69" s="216" t="s">
        <v>203</v>
      </c>
      <c r="I69" s="200">
        <f>29.13-29.13</f>
        <v>0</v>
      </c>
      <c r="J69" s="201">
        <f>I69/29.23</f>
        <v>0</v>
      </c>
      <c r="K69" s="216" t="s">
        <v>208</v>
      </c>
      <c r="L69" s="162" t="s">
        <v>66</v>
      </c>
    </row>
    <row r="70" spans="1:12" ht="34.5" customHeight="1">
      <c r="A70" s="117">
        <v>8.3</v>
      </c>
      <c r="B70" s="118" t="s">
        <v>129</v>
      </c>
      <c r="C70" s="128"/>
      <c r="D70" s="128"/>
      <c r="E70" s="128"/>
      <c r="F70" s="185"/>
      <c r="G70" s="185"/>
      <c r="H70" s="186"/>
      <c r="I70" s="185"/>
      <c r="J70" s="185"/>
      <c r="K70" s="187"/>
      <c r="L70" s="187"/>
    </row>
    <row r="71" spans="1:12" s="6" customFormat="1" ht="34.5" customHeight="1">
      <c r="A71" s="126" t="s">
        <v>100</v>
      </c>
      <c r="B71" s="138" t="s">
        <v>153</v>
      </c>
      <c r="C71" s="131" t="s">
        <v>122</v>
      </c>
      <c r="D71" s="140">
        <v>-293.75</v>
      </c>
      <c r="E71" s="141">
        <f>D71/293.75</f>
        <v>-1</v>
      </c>
      <c r="F71" s="120" t="s">
        <v>66</v>
      </c>
      <c r="G71" s="120" t="s">
        <v>66</v>
      </c>
      <c r="H71" s="216" t="s">
        <v>204</v>
      </c>
      <c r="I71" s="120" t="s">
        <v>66</v>
      </c>
      <c r="J71" s="120" t="s">
        <v>66</v>
      </c>
      <c r="K71" s="217">
        <v>500</v>
      </c>
      <c r="L71" s="162" t="s">
        <v>66</v>
      </c>
    </row>
    <row r="72" spans="1:12" s="6" customFormat="1" ht="34.5" customHeight="1">
      <c r="A72" s="126" t="s">
        <v>101</v>
      </c>
      <c r="B72" s="138" t="s">
        <v>154</v>
      </c>
      <c r="C72" s="119" t="s">
        <v>66</v>
      </c>
      <c r="D72" s="119" t="s">
        <v>66</v>
      </c>
      <c r="E72" s="119" t="s">
        <v>66</v>
      </c>
      <c r="F72" s="120" t="s">
        <v>66</v>
      </c>
      <c r="G72" s="120" t="s">
        <v>66</v>
      </c>
      <c r="H72" s="216" t="s">
        <v>204</v>
      </c>
      <c r="I72" s="120" t="s">
        <v>66</v>
      </c>
      <c r="J72" s="120" t="s">
        <v>66</v>
      </c>
      <c r="K72" s="217">
        <v>500</v>
      </c>
      <c r="L72" s="162" t="s">
        <v>66</v>
      </c>
    </row>
    <row r="73" spans="1:12" ht="34.5" customHeight="1">
      <c r="A73" s="117">
        <v>8.4</v>
      </c>
      <c r="B73" s="122" t="s">
        <v>9</v>
      </c>
      <c r="C73" s="119" t="s">
        <v>66</v>
      </c>
      <c r="D73" s="119" t="s">
        <v>66</v>
      </c>
      <c r="E73" s="119" t="s">
        <v>66</v>
      </c>
      <c r="F73" s="120" t="s">
        <v>66</v>
      </c>
      <c r="G73" s="120" t="s">
        <v>66</v>
      </c>
      <c r="H73" s="162" t="s">
        <v>66</v>
      </c>
      <c r="I73" s="120" t="s">
        <v>66</v>
      </c>
      <c r="J73" s="120" t="s">
        <v>66</v>
      </c>
      <c r="K73" s="162" t="s">
        <v>66</v>
      </c>
      <c r="L73" s="162" t="s">
        <v>66</v>
      </c>
    </row>
    <row r="74" spans="1:12" ht="34.5" customHeight="1">
      <c r="A74" s="117">
        <v>8.5</v>
      </c>
      <c r="B74" s="122" t="s">
        <v>10</v>
      </c>
      <c r="C74" s="133">
        <v>411.25</v>
      </c>
      <c r="D74" s="133" t="e">
        <f>#REF!-C74</f>
        <v>#REF!</v>
      </c>
      <c r="E74" s="134" t="e">
        <f>D74/C74</f>
        <v>#REF!</v>
      </c>
      <c r="F74" s="174">
        <v>582.5</v>
      </c>
      <c r="G74" s="174">
        <v>582.5</v>
      </c>
      <c r="H74" s="215">
        <v>690</v>
      </c>
      <c r="I74" s="174">
        <f>G74-F74</f>
        <v>0</v>
      </c>
      <c r="J74" s="201">
        <f>I74/F74</f>
        <v>0</v>
      </c>
      <c r="K74" s="215">
        <f>H74-G74</f>
        <v>107.5</v>
      </c>
      <c r="L74" s="218">
        <f>SUM(H74-G74)/G74</f>
        <v>0.18454935622317598</v>
      </c>
    </row>
    <row r="75" spans="1:12" ht="34.5" customHeight="1">
      <c r="A75" s="117"/>
      <c r="B75" s="130" t="s">
        <v>79</v>
      </c>
      <c r="C75" s="133">
        <v>998.75</v>
      </c>
      <c r="D75" s="143">
        <v>-998.75</v>
      </c>
      <c r="E75" s="144">
        <f>D75/C75</f>
        <v>-1</v>
      </c>
      <c r="F75" s="175">
        <v>1456.25</v>
      </c>
      <c r="G75" s="175">
        <v>1456.25</v>
      </c>
      <c r="H75" s="214">
        <v>2875</v>
      </c>
      <c r="I75" s="209">
        <f>G75-F75</f>
        <v>0</v>
      </c>
      <c r="J75" s="201">
        <f>I75/F75</f>
        <v>0</v>
      </c>
      <c r="K75" s="215">
        <f>H75-G75</f>
        <v>1418.75</v>
      </c>
      <c r="L75" s="218">
        <f>SUM(H75-G75)/G75</f>
        <v>0.9742489270386266</v>
      </c>
    </row>
    <row r="76" spans="1:12" s="6" customFormat="1" ht="34.5" customHeight="1">
      <c r="A76" s="126">
        <v>8.7</v>
      </c>
      <c r="B76" s="145" t="s">
        <v>155</v>
      </c>
      <c r="C76" s="119" t="s">
        <v>66</v>
      </c>
      <c r="D76" s="128"/>
      <c r="E76" s="128"/>
      <c r="F76" s="185"/>
      <c r="G76" s="185"/>
      <c r="H76" s="186" t="s">
        <v>205</v>
      </c>
      <c r="I76" s="185"/>
      <c r="J76" s="185"/>
      <c r="K76" s="187"/>
      <c r="L76" s="187"/>
    </row>
    <row r="77" spans="1:12" s="6" customFormat="1" ht="34.5" customHeight="1">
      <c r="A77" s="126" t="s">
        <v>132</v>
      </c>
      <c r="B77" s="138" t="s">
        <v>156</v>
      </c>
      <c r="C77" s="119"/>
      <c r="D77" s="119" t="s">
        <v>66</v>
      </c>
      <c r="E77" s="119" t="s">
        <v>66</v>
      </c>
      <c r="F77" s="120" t="s">
        <v>66</v>
      </c>
      <c r="G77" s="120" t="s">
        <v>66</v>
      </c>
      <c r="H77" s="162" t="s">
        <v>66</v>
      </c>
      <c r="I77" s="120" t="s">
        <v>66</v>
      </c>
      <c r="J77" s="120" t="s">
        <v>66</v>
      </c>
      <c r="K77" s="162" t="s">
        <v>66</v>
      </c>
      <c r="L77" s="162" t="s">
        <v>66</v>
      </c>
    </row>
    <row r="78" spans="1:12" s="6" customFormat="1" ht="34.5" customHeight="1">
      <c r="A78" s="126" t="s">
        <v>133</v>
      </c>
      <c r="B78" s="138" t="s">
        <v>184</v>
      </c>
      <c r="C78" s="119"/>
      <c r="D78" s="119" t="s">
        <v>66</v>
      </c>
      <c r="E78" s="119" t="s">
        <v>66</v>
      </c>
      <c r="F78" s="120" t="s">
        <v>66</v>
      </c>
      <c r="G78" s="120" t="s">
        <v>66</v>
      </c>
      <c r="H78" s="162" t="s">
        <v>66</v>
      </c>
      <c r="I78" s="120" t="s">
        <v>66</v>
      </c>
      <c r="J78" s="120" t="s">
        <v>66</v>
      </c>
      <c r="K78" s="162" t="s">
        <v>66</v>
      </c>
      <c r="L78" s="162" t="s">
        <v>66</v>
      </c>
    </row>
    <row r="79" spans="1:12" s="6" customFormat="1" ht="34.5" customHeight="1">
      <c r="A79" s="126">
        <v>8.8</v>
      </c>
      <c r="B79" s="122" t="s">
        <v>13</v>
      </c>
      <c r="C79" s="119" t="s">
        <v>66</v>
      </c>
      <c r="D79" s="119" t="s">
        <v>66</v>
      </c>
      <c r="E79" s="119" t="s">
        <v>66</v>
      </c>
      <c r="F79" s="120" t="s">
        <v>66</v>
      </c>
      <c r="G79" s="120" t="s">
        <v>66</v>
      </c>
      <c r="H79" s="162" t="s">
        <v>66</v>
      </c>
      <c r="I79" s="120" t="s">
        <v>66</v>
      </c>
      <c r="J79" s="120" t="s">
        <v>66</v>
      </c>
      <c r="K79" s="162" t="s">
        <v>66</v>
      </c>
      <c r="L79" s="162" t="s">
        <v>66</v>
      </c>
    </row>
    <row r="80" spans="1:12" ht="34.5" customHeight="1">
      <c r="A80" s="148">
        <v>8.11</v>
      </c>
      <c r="B80" s="118" t="s">
        <v>157</v>
      </c>
      <c r="C80" s="146"/>
      <c r="D80" s="176"/>
      <c r="E80" s="177"/>
      <c r="F80" s="188"/>
      <c r="G80" s="188"/>
      <c r="H80" s="189"/>
      <c r="I80" s="190"/>
      <c r="J80" s="190"/>
      <c r="K80" s="190"/>
      <c r="L80" s="190"/>
    </row>
    <row r="81" spans="1:12" ht="34.5" customHeight="1">
      <c r="A81" s="117" t="s">
        <v>172</v>
      </c>
      <c r="B81" s="122" t="s">
        <v>158</v>
      </c>
      <c r="C81" s="146"/>
      <c r="D81" s="147" t="s">
        <v>160</v>
      </c>
      <c r="E81" s="147" t="s">
        <v>160</v>
      </c>
      <c r="F81" s="120" t="s">
        <v>66</v>
      </c>
      <c r="G81" s="120" t="s">
        <v>66</v>
      </c>
      <c r="H81" s="162" t="s">
        <v>66</v>
      </c>
      <c r="I81" s="120" t="s">
        <v>66</v>
      </c>
      <c r="J81" s="120" t="s">
        <v>66</v>
      </c>
      <c r="K81" s="162" t="s">
        <v>66</v>
      </c>
      <c r="L81" s="162" t="s">
        <v>66</v>
      </c>
    </row>
    <row r="82" spans="1:12" ht="34.5" customHeight="1">
      <c r="A82" s="117" t="s">
        <v>173</v>
      </c>
      <c r="B82" s="122" t="s">
        <v>159</v>
      </c>
      <c r="C82" s="146"/>
      <c r="D82" s="147" t="s">
        <v>135</v>
      </c>
      <c r="E82" s="147" t="s">
        <v>135</v>
      </c>
      <c r="F82" s="120" t="s">
        <v>66</v>
      </c>
      <c r="G82" s="120" t="s">
        <v>66</v>
      </c>
      <c r="H82" s="162" t="s">
        <v>66</v>
      </c>
      <c r="I82" s="120" t="s">
        <v>66</v>
      </c>
      <c r="J82" s="120" t="s">
        <v>66</v>
      </c>
      <c r="K82" s="162" t="s">
        <v>66</v>
      </c>
      <c r="L82" s="162" t="s">
        <v>66</v>
      </c>
    </row>
    <row r="83" spans="1:8" ht="18" customHeight="1">
      <c r="A83" s="149"/>
      <c r="B83" s="150"/>
      <c r="C83" s="151"/>
      <c r="D83" s="151"/>
      <c r="E83" s="151"/>
      <c r="F83" s="151"/>
      <c r="G83" s="204"/>
      <c r="H83" s="151"/>
    </row>
    <row r="84" spans="1:8" ht="34.5" customHeight="1">
      <c r="A84" s="153" t="s">
        <v>186</v>
      </c>
      <c r="B84" s="153"/>
      <c r="C84" s="153"/>
      <c r="D84" s="153"/>
      <c r="E84" s="153"/>
      <c r="F84" s="153"/>
      <c r="G84" s="205"/>
      <c r="H84" s="153"/>
    </row>
    <row r="85" spans="1:8" ht="24.75" customHeight="1">
      <c r="A85" s="153"/>
      <c r="B85" s="153"/>
      <c r="C85" s="153"/>
      <c r="D85" s="153"/>
      <c r="E85" s="153"/>
      <c r="F85" s="153"/>
      <c r="G85" s="205"/>
      <c r="H85" s="153"/>
    </row>
    <row r="86" spans="1:8" ht="19.5" customHeight="1">
      <c r="A86" s="154" t="s">
        <v>136</v>
      </c>
      <c r="B86" s="153"/>
      <c r="C86" s="153"/>
      <c r="D86" s="153"/>
      <c r="E86" s="153"/>
      <c r="F86" s="153"/>
      <c r="G86" s="205"/>
      <c r="H86" s="153"/>
    </row>
    <row r="87" spans="1:8" ht="19.5" customHeight="1">
      <c r="A87" s="155" t="s">
        <v>123</v>
      </c>
      <c r="B87" s="156" t="s">
        <v>174</v>
      </c>
      <c r="C87" s="156"/>
      <c r="D87" s="152"/>
      <c r="E87" s="152"/>
      <c r="F87" s="152"/>
      <c r="G87" s="206"/>
      <c r="H87" s="152"/>
    </row>
    <row r="88" spans="1:8" ht="19.5" customHeight="1">
      <c r="A88" s="157" t="s">
        <v>124</v>
      </c>
      <c r="B88" s="158" t="s">
        <v>137</v>
      </c>
      <c r="C88" s="159"/>
      <c r="D88" s="152"/>
      <c r="E88" s="152"/>
      <c r="F88" s="152"/>
      <c r="G88" s="206"/>
      <c r="H88" s="152"/>
    </row>
    <row r="89" spans="1:8" ht="19.5" customHeight="1">
      <c r="A89" s="157" t="s">
        <v>125</v>
      </c>
      <c r="B89" s="160" t="s">
        <v>175</v>
      </c>
      <c r="C89" s="153"/>
      <c r="D89" s="152"/>
      <c r="E89" s="160"/>
      <c r="F89" s="160"/>
      <c r="G89" s="207"/>
      <c r="H89" s="160"/>
    </row>
    <row r="90" spans="1:8" ht="19.5" customHeight="1">
      <c r="A90" s="157" t="s">
        <v>134</v>
      </c>
      <c r="B90" s="161" t="s">
        <v>176</v>
      </c>
      <c r="C90" s="152"/>
      <c r="D90" s="152"/>
      <c r="E90" s="153"/>
      <c r="F90" s="153"/>
      <c r="G90" s="205"/>
      <c r="H90" s="153"/>
    </row>
    <row r="91" spans="1:8" ht="24.75" customHeight="1">
      <c r="A91" s="192" t="s">
        <v>219</v>
      </c>
      <c r="B91" s="193"/>
      <c r="C91" s="191"/>
      <c r="D91" s="152"/>
      <c r="E91" s="152"/>
      <c r="F91" s="152"/>
      <c r="G91" s="206"/>
      <c r="H91" s="152"/>
    </row>
  </sheetData>
  <sheetProtection/>
  <mergeCells count="5">
    <mergeCell ref="A1:E1"/>
    <mergeCell ref="A2:A3"/>
    <mergeCell ref="B2:B3"/>
    <mergeCell ref="F2:G2"/>
    <mergeCell ref="I2:L2"/>
  </mergeCells>
  <printOptions/>
  <pageMargins left="0.5118110236220472" right="0.4724409448818898" top="1.220472440944882" bottom="0.9055118110236221" header="0.5905511811023623" footer="0.4330708661417323"/>
  <pageSetup fitToHeight="0" fitToWidth="1" horizontalDpi="600" verticalDpi="600" orientation="landscape" scale="27" r:id="rId1"/>
  <headerFooter alignWithMargins="0">
    <oddHeader>&amp;L&amp;"Arial,Bold"&amp;18
MB&amp;20 1A&amp;C&amp;"Arial,Bold"&amp;26CORNERSTONE  TRUST &amp;&amp;  MERCHANT BANK  LIMITED 
SCHEDULE OF FEES  &amp; CHARGES 2020 - 2022 
Pursuant to Section (64)(g)(ii) of the Banking Services Act</oddHeader>
  </headerFooter>
  <rowBreaks count="2" manualBreakCount="2">
    <brk id="38" max="14" man="1"/>
    <brk id="6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77" sqref="H77:I77"/>
    </sheetView>
  </sheetViews>
  <sheetFormatPr defaultColWidth="9.00390625" defaultRowHeight="12.75"/>
  <cols>
    <col min="1" max="1" width="10.28125" style="2" customWidth="1"/>
    <col min="2" max="2" width="34.28125" style="4" customWidth="1"/>
    <col min="3" max="4" width="23.28125" style="2" customWidth="1"/>
    <col min="5" max="5" width="24.7109375" style="2" customWidth="1"/>
    <col min="6" max="6" width="18.8515625" style="2" customWidth="1"/>
    <col min="7" max="7" width="17.421875" style="2" customWidth="1"/>
    <col min="8" max="8" width="20.28125" style="2" customWidth="1"/>
    <col min="9" max="9" width="18.140625" style="2" customWidth="1"/>
    <col min="10" max="16384" width="9.00390625" style="2" customWidth="1"/>
  </cols>
  <sheetData>
    <row r="1" spans="1:9" ht="15">
      <c r="A1" s="225"/>
      <c r="B1" s="225"/>
      <c r="C1" s="225"/>
      <c r="D1" s="225"/>
      <c r="E1" s="225"/>
      <c r="F1" s="33"/>
      <c r="G1" s="33"/>
      <c r="H1" s="1"/>
      <c r="I1" s="1"/>
    </row>
    <row r="2" spans="1:9" ht="15">
      <c r="A2" s="225"/>
      <c r="B2" s="225"/>
      <c r="C2" s="225"/>
      <c r="D2" s="225"/>
      <c r="E2" s="225"/>
      <c r="F2" s="33"/>
      <c r="G2" s="33"/>
      <c r="H2" s="234"/>
      <c r="I2" s="234"/>
    </row>
    <row r="3" spans="1:9" ht="15">
      <c r="A3" s="225"/>
      <c r="B3" s="225"/>
      <c r="C3" s="225"/>
      <c r="D3" s="225"/>
      <c r="E3" s="225"/>
      <c r="F3" s="33"/>
      <c r="G3" s="33"/>
      <c r="H3" s="3"/>
      <c r="I3" s="3"/>
    </row>
    <row r="4" ht="14.25" thickBot="1"/>
    <row r="5" spans="1:9" ht="18.75" customHeight="1" thickBot="1">
      <c r="A5" s="60"/>
      <c r="B5" s="61"/>
      <c r="C5" s="238" t="s">
        <v>109</v>
      </c>
      <c r="D5" s="239"/>
      <c r="E5" s="239"/>
      <c r="F5" s="235" t="s">
        <v>110</v>
      </c>
      <c r="G5" s="236"/>
      <c r="H5" s="236"/>
      <c r="I5" s="237"/>
    </row>
    <row r="6" spans="1:9" ht="34.5" customHeight="1" thickBot="1">
      <c r="A6" s="79"/>
      <c r="B6" s="80"/>
      <c r="C6" s="69" t="s">
        <v>94</v>
      </c>
      <c r="D6" s="70" t="s">
        <v>95</v>
      </c>
      <c r="E6" s="71" t="s">
        <v>96</v>
      </c>
      <c r="F6" s="66" t="s">
        <v>107</v>
      </c>
      <c r="G6" s="67" t="s">
        <v>108</v>
      </c>
      <c r="H6" s="68" t="s">
        <v>113</v>
      </c>
      <c r="I6" s="68" t="s">
        <v>114</v>
      </c>
    </row>
    <row r="7" spans="1:9" s="5" customFormat="1" ht="18.75" customHeight="1" thickBot="1">
      <c r="A7" s="62"/>
      <c r="B7" s="63" t="s">
        <v>0</v>
      </c>
      <c r="C7" s="64"/>
      <c r="D7" s="65"/>
      <c r="E7" s="65"/>
      <c r="F7" s="65"/>
      <c r="G7" s="65"/>
      <c r="H7" s="65"/>
      <c r="I7" s="65"/>
    </row>
    <row r="8" spans="1:9" ht="24" customHeight="1">
      <c r="A8" s="11">
        <v>2</v>
      </c>
      <c r="B8" s="12" t="s">
        <v>85</v>
      </c>
      <c r="C8" s="18"/>
      <c r="D8" s="18"/>
      <c r="E8" s="52"/>
      <c r="F8" s="52"/>
      <c r="G8" s="52"/>
      <c r="H8" s="52"/>
      <c r="I8" s="52"/>
    </row>
    <row r="9" spans="1:9" ht="18.75" customHeight="1">
      <c r="A9" s="34">
        <v>2.1</v>
      </c>
      <c r="B9" s="20" t="s">
        <v>67</v>
      </c>
      <c r="C9" s="18"/>
      <c r="D9" s="18"/>
      <c r="E9" s="44"/>
      <c r="F9" s="44"/>
      <c r="G9" s="44"/>
      <c r="H9" s="44"/>
      <c r="I9" s="44"/>
    </row>
    <row r="10" spans="1:9" ht="25.5" customHeight="1">
      <c r="A10" s="34" t="s">
        <v>24</v>
      </c>
      <c r="B10" s="35" t="s">
        <v>74</v>
      </c>
      <c r="C10" s="17" t="s">
        <v>66</v>
      </c>
      <c r="D10" s="17" t="s">
        <v>66</v>
      </c>
      <c r="E10" s="42" t="s">
        <v>66</v>
      </c>
      <c r="F10" s="17" t="s">
        <v>66</v>
      </c>
      <c r="G10" s="17" t="s">
        <v>66</v>
      </c>
      <c r="H10" s="42" t="s">
        <v>66</v>
      </c>
      <c r="I10" s="42" t="s">
        <v>66</v>
      </c>
    </row>
    <row r="11" spans="1:9" ht="24.75" customHeight="1">
      <c r="A11" s="34" t="s">
        <v>25</v>
      </c>
      <c r="B11" s="35" t="s">
        <v>75</v>
      </c>
      <c r="C11" s="17" t="s">
        <v>66</v>
      </c>
      <c r="D11" s="17" t="s">
        <v>66</v>
      </c>
      <c r="E11" s="42" t="s">
        <v>66</v>
      </c>
      <c r="F11" s="17" t="s">
        <v>66</v>
      </c>
      <c r="G11" s="17" t="s">
        <v>66</v>
      </c>
      <c r="H11" s="42" t="s">
        <v>66</v>
      </c>
      <c r="I11" s="42" t="s">
        <v>66</v>
      </c>
    </row>
    <row r="12" spans="1:9" ht="27" customHeight="1">
      <c r="A12" s="34" t="s">
        <v>68</v>
      </c>
      <c r="B12" s="35" t="s">
        <v>76</v>
      </c>
      <c r="C12" s="17" t="s">
        <v>66</v>
      </c>
      <c r="D12" s="17" t="s">
        <v>66</v>
      </c>
      <c r="E12" s="42" t="s">
        <v>66</v>
      </c>
      <c r="F12" s="17" t="s">
        <v>66</v>
      </c>
      <c r="G12" s="17" t="s">
        <v>66</v>
      </c>
      <c r="H12" s="42" t="s">
        <v>66</v>
      </c>
      <c r="I12" s="42" t="s">
        <v>66</v>
      </c>
    </row>
    <row r="13" spans="1:9" ht="29.25" customHeight="1">
      <c r="A13" s="34" t="s">
        <v>69</v>
      </c>
      <c r="B13" s="35" t="s">
        <v>77</v>
      </c>
      <c r="C13" s="17" t="s">
        <v>66</v>
      </c>
      <c r="D13" s="17" t="s">
        <v>66</v>
      </c>
      <c r="E13" s="42" t="s">
        <v>66</v>
      </c>
      <c r="F13" s="17" t="s">
        <v>66</v>
      </c>
      <c r="G13" s="17" t="s">
        <v>66</v>
      </c>
      <c r="H13" s="42" t="s">
        <v>66</v>
      </c>
      <c r="I13" s="42" t="s">
        <v>66</v>
      </c>
    </row>
    <row r="14" spans="1:9" ht="16.5" customHeight="1">
      <c r="A14" s="34">
        <v>2.2</v>
      </c>
      <c r="B14" s="20" t="s">
        <v>78</v>
      </c>
      <c r="C14" s="18"/>
      <c r="D14" s="18"/>
      <c r="E14" s="44"/>
      <c r="F14" s="18"/>
      <c r="G14" s="18"/>
      <c r="H14" s="44"/>
      <c r="I14" s="44"/>
    </row>
    <row r="15" spans="1:9" ht="30.75" customHeight="1">
      <c r="A15" s="34" t="s">
        <v>70</v>
      </c>
      <c r="B15" s="35" t="s">
        <v>74</v>
      </c>
      <c r="C15" s="17" t="s">
        <v>66</v>
      </c>
      <c r="D15" s="17" t="s">
        <v>66</v>
      </c>
      <c r="E15" s="42" t="s">
        <v>66</v>
      </c>
      <c r="F15" s="17" t="s">
        <v>66</v>
      </c>
      <c r="G15" s="17" t="s">
        <v>66</v>
      </c>
      <c r="H15" s="42" t="s">
        <v>66</v>
      </c>
      <c r="I15" s="42" t="s">
        <v>66</v>
      </c>
    </row>
    <row r="16" spans="1:9" ht="27" customHeight="1">
      <c r="A16" s="34" t="s">
        <v>71</v>
      </c>
      <c r="B16" s="35" t="s">
        <v>75</v>
      </c>
      <c r="C16" s="17" t="s">
        <v>66</v>
      </c>
      <c r="D16" s="17" t="s">
        <v>66</v>
      </c>
      <c r="E16" s="42" t="s">
        <v>66</v>
      </c>
      <c r="F16" s="17" t="s">
        <v>66</v>
      </c>
      <c r="G16" s="17" t="s">
        <v>66</v>
      </c>
      <c r="H16" s="42" t="s">
        <v>66</v>
      </c>
      <c r="I16" s="42" t="s">
        <v>66</v>
      </c>
    </row>
    <row r="17" spans="1:9" ht="29.25" customHeight="1">
      <c r="A17" s="34" t="s">
        <v>72</v>
      </c>
      <c r="B17" s="35" t="s">
        <v>76</v>
      </c>
      <c r="C17" s="17" t="s">
        <v>66</v>
      </c>
      <c r="D17" s="17" t="s">
        <v>66</v>
      </c>
      <c r="E17" s="42" t="s">
        <v>66</v>
      </c>
      <c r="F17" s="17" t="s">
        <v>66</v>
      </c>
      <c r="G17" s="17" t="s">
        <v>66</v>
      </c>
      <c r="H17" s="42" t="s">
        <v>66</v>
      </c>
      <c r="I17" s="42" t="s">
        <v>66</v>
      </c>
    </row>
    <row r="18" spans="1:9" ht="26.25" customHeight="1">
      <c r="A18" s="34" t="s">
        <v>73</v>
      </c>
      <c r="B18" s="35" t="s">
        <v>77</v>
      </c>
      <c r="C18" s="17" t="s">
        <v>66</v>
      </c>
      <c r="D18" s="17" t="s">
        <v>66</v>
      </c>
      <c r="E18" s="42" t="s">
        <v>66</v>
      </c>
      <c r="F18" s="17" t="s">
        <v>66</v>
      </c>
      <c r="G18" s="17" t="s">
        <v>66</v>
      </c>
      <c r="H18" s="42" t="s">
        <v>66</v>
      </c>
      <c r="I18" s="42" t="s">
        <v>66</v>
      </c>
    </row>
    <row r="19" spans="1:9" ht="27.75" customHeight="1">
      <c r="A19" s="11">
        <v>3</v>
      </c>
      <c r="B19" s="40" t="s">
        <v>86</v>
      </c>
      <c r="C19" s="32"/>
      <c r="D19" s="32"/>
      <c r="E19" s="39"/>
      <c r="F19" s="32"/>
      <c r="G19" s="32"/>
      <c r="H19" s="43"/>
      <c r="I19" s="43"/>
    </row>
    <row r="20" spans="1:9" s="6" customFormat="1" ht="19.5" customHeight="1">
      <c r="A20" s="13">
        <v>3.1</v>
      </c>
      <c r="B20" s="9" t="s">
        <v>64</v>
      </c>
      <c r="C20" s="17" t="s">
        <v>66</v>
      </c>
      <c r="D20" s="17" t="s">
        <v>66</v>
      </c>
      <c r="E20" s="42" t="s">
        <v>66</v>
      </c>
      <c r="F20" s="17" t="s">
        <v>66</v>
      </c>
      <c r="G20" s="17" t="s">
        <v>66</v>
      </c>
      <c r="H20" s="42" t="s">
        <v>66</v>
      </c>
      <c r="I20" s="42" t="s">
        <v>66</v>
      </c>
    </row>
    <row r="21" spans="1:9" ht="19.5" customHeight="1">
      <c r="A21" s="8">
        <v>3.2</v>
      </c>
      <c r="B21" s="9" t="s">
        <v>87</v>
      </c>
      <c r="C21" s="17" t="s">
        <v>66</v>
      </c>
      <c r="D21" s="17" t="s">
        <v>66</v>
      </c>
      <c r="E21" s="42" t="s">
        <v>66</v>
      </c>
      <c r="F21" s="17" t="s">
        <v>66</v>
      </c>
      <c r="G21" s="17" t="s">
        <v>66</v>
      </c>
      <c r="H21" s="42" t="s">
        <v>66</v>
      </c>
      <c r="I21" s="42" t="s">
        <v>66</v>
      </c>
    </row>
    <row r="22" spans="1:9" ht="25.5" customHeight="1">
      <c r="A22" s="27">
        <v>4</v>
      </c>
      <c r="B22" s="28" t="s">
        <v>88</v>
      </c>
      <c r="C22" s="29"/>
      <c r="D22" s="29"/>
      <c r="E22" s="45"/>
      <c r="F22" s="29"/>
      <c r="G22" s="29"/>
      <c r="H22" s="45"/>
      <c r="I22" s="45"/>
    </row>
    <row r="23" spans="1:9" ht="18" customHeight="1">
      <c r="A23" s="8">
        <v>4.1</v>
      </c>
      <c r="B23" s="9" t="s">
        <v>1</v>
      </c>
      <c r="C23" s="18"/>
      <c r="D23" s="18"/>
      <c r="E23" s="44"/>
      <c r="F23" s="18"/>
      <c r="G23" s="18"/>
      <c r="H23" s="44"/>
      <c r="I23" s="44"/>
    </row>
    <row r="24" spans="1:9" ht="16.5" customHeight="1">
      <c r="A24" s="8" t="s">
        <v>16</v>
      </c>
      <c r="B24" s="23" t="s">
        <v>62</v>
      </c>
      <c r="C24" s="18"/>
      <c r="D24" s="18"/>
      <c r="E24" s="44"/>
      <c r="F24" s="18"/>
      <c r="G24" s="18"/>
      <c r="H24" s="44"/>
      <c r="I24" s="44"/>
    </row>
    <row r="25" spans="1:9" ht="19.5" customHeight="1">
      <c r="A25" s="14" t="s">
        <v>65</v>
      </c>
      <c r="B25" s="25" t="s">
        <v>18</v>
      </c>
      <c r="C25" s="17" t="s">
        <v>66</v>
      </c>
      <c r="D25" s="17" t="s">
        <v>66</v>
      </c>
      <c r="E25" s="42" t="s">
        <v>66</v>
      </c>
      <c r="F25" s="17" t="s">
        <v>66</v>
      </c>
      <c r="G25" s="17" t="s">
        <v>66</v>
      </c>
      <c r="H25" s="42" t="s">
        <v>66</v>
      </c>
      <c r="I25" s="42" t="s">
        <v>66</v>
      </c>
    </row>
    <row r="26" spans="1:9" s="102" customFormat="1" ht="19.5" customHeight="1">
      <c r="A26" s="85" t="s">
        <v>26</v>
      </c>
      <c r="B26" s="86" t="s">
        <v>98</v>
      </c>
      <c r="C26" s="99"/>
      <c r="D26" s="99"/>
      <c r="E26" s="100" t="s">
        <v>66</v>
      </c>
      <c r="F26" s="99"/>
      <c r="G26" s="99"/>
      <c r="H26" s="101"/>
      <c r="I26" s="101"/>
    </row>
    <row r="27" spans="1:9" ht="19.5" customHeight="1">
      <c r="A27" s="14" t="s">
        <v>27</v>
      </c>
      <c r="B27" s="25" t="s">
        <v>17</v>
      </c>
      <c r="C27" s="31" t="s">
        <v>66</v>
      </c>
      <c r="D27" s="31" t="s">
        <v>66</v>
      </c>
      <c r="E27" s="36" t="s">
        <v>66</v>
      </c>
      <c r="F27" s="31" t="s">
        <v>66</v>
      </c>
      <c r="G27" s="31" t="s">
        <v>66</v>
      </c>
      <c r="H27" s="42" t="s">
        <v>66</v>
      </c>
      <c r="I27" s="42" t="s">
        <v>66</v>
      </c>
    </row>
    <row r="28" spans="1:9" ht="23.25" customHeight="1">
      <c r="A28" s="14" t="s">
        <v>28</v>
      </c>
      <c r="B28" s="25" t="s">
        <v>22</v>
      </c>
      <c r="C28" s="31" t="s">
        <v>66</v>
      </c>
      <c r="D28" s="31" t="s">
        <v>66</v>
      </c>
      <c r="E28" s="36" t="s">
        <v>66</v>
      </c>
      <c r="F28" s="31" t="s">
        <v>66</v>
      </c>
      <c r="G28" s="31" t="s">
        <v>66</v>
      </c>
      <c r="H28" s="42" t="s">
        <v>66</v>
      </c>
      <c r="I28" s="42" t="s">
        <v>66</v>
      </c>
    </row>
    <row r="29" spans="1:9" ht="23.25" customHeight="1">
      <c r="A29" s="14" t="s">
        <v>80</v>
      </c>
      <c r="B29" s="25" t="s">
        <v>19</v>
      </c>
      <c r="C29" s="31" t="s">
        <v>66</v>
      </c>
      <c r="D29" s="31" t="s">
        <v>66</v>
      </c>
      <c r="E29" s="36" t="s">
        <v>66</v>
      </c>
      <c r="F29" s="31" t="s">
        <v>66</v>
      </c>
      <c r="G29" s="31" t="s">
        <v>66</v>
      </c>
      <c r="H29" s="42" t="s">
        <v>66</v>
      </c>
      <c r="I29" s="42" t="s">
        <v>66</v>
      </c>
    </row>
    <row r="30" spans="1:9" ht="19.5" customHeight="1">
      <c r="A30" s="14" t="s">
        <v>97</v>
      </c>
      <c r="B30" s="25" t="s">
        <v>23</v>
      </c>
      <c r="C30" s="31" t="s">
        <v>66</v>
      </c>
      <c r="D30" s="31" t="s">
        <v>66</v>
      </c>
      <c r="E30" s="36" t="s">
        <v>66</v>
      </c>
      <c r="F30" s="31" t="s">
        <v>66</v>
      </c>
      <c r="G30" s="31" t="s">
        <v>66</v>
      </c>
      <c r="H30" s="42" t="s">
        <v>66</v>
      </c>
      <c r="I30" s="42" t="s">
        <v>66</v>
      </c>
    </row>
    <row r="31" spans="1:9" ht="18" customHeight="1">
      <c r="A31" s="14" t="s">
        <v>20</v>
      </c>
      <c r="B31" s="23" t="s">
        <v>63</v>
      </c>
      <c r="C31" s="30"/>
      <c r="D31" s="30"/>
      <c r="E31" s="38"/>
      <c r="F31" s="30"/>
      <c r="G31" s="30"/>
      <c r="H31" s="44"/>
      <c r="I31" s="44"/>
    </row>
    <row r="32" spans="1:9" ht="19.5" customHeight="1">
      <c r="A32" s="14" t="s">
        <v>29</v>
      </c>
      <c r="B32" s="25" t="s">
        <v>18</v>
      </c>
      <c r="C32" s="31" t="s">
        <v>66</v>
      </c>
      <c r="D32" s="31" t="s">
        <v>66</v>
      </c>
      <c r="E32" s="42" t="s">
        <v>66</v>
      </c>
      <c r="F32" s="31" t="s">
        <v>66</v>
      </c>
      <c r="G32" s="31" t="s">
        <v>66</v>
      </c>
      <c r="H32" s="42" t="s">
        <v>66</v>
      </c>
      <c r="I32" s="42" t="s">
        <v>66</v>
      </c>
    </row>
    <row r="33" spans="1:9" s="102" customFormat="1" ht="19.5" customHeight="1">
      <c r="A33" s="85" t="s">
        <v>30</v>
      </c>
      <c r="B33" s="86" t="s">
        <v>98</v>
      </c>
      <c r="C33" s="99"/>
      <c r="D33" s="99"/>
      <c r="E33" s="100" t="s">
        <v>66</v>
      </c>
      <c r="F33" s="99"/>
      <c r="G33" s="99"/>
      <c r="H33" s="101"/>
      <c r="I33" s="101"/>
    </row>
    <row r="34" spans="1:9" ht="19.5" customHeight="1">
      <c r="A34" s="14" t="s">
        <v>31</v>
      </c>
      <c r="B34" s="25" t="s">
        <v>17</v>
      </c>
      <c r="C34" s="31" t="s">
        <v>66</v>
      </c>
      <c r="D34" s="31" t="s">
        <v>66</v>
      </c>
      <c r="E34" s="36" t="s">
        <v>66</v>
      </c>
      <c r="F34" s="31" t="s">
        <v>66</v>
      </c>
      <c r="G34" s="31" t="s">
        <v>66</v>
      </c>
      <c r="H34" s="42" t="s">
        <v>66</v>
      </c>
      <c r="I34" s="42" t="s">
        <v>66</v>
      </c>
    </row>
    <row r="35" spans="1:9" ht="19.5" customHeight="1">
      <c r="A35" s="14" t="s">
        <v>82</v>
      </c>
      <c r="B35" s="25" t="s">
        <v>81</v>
      </c>
      <c r="C35" s="31" t="s">
        <v>66</v>
      </c>
      <c r="D35" s="31" t="s">
        <v>66</v>
      </c>
      <c r="E35" s="36" t="s">
        <v>66</v>
      </c>
      <c r="F35" s="31" t="s">
        <v>66</v>
      </c>
      <c r="G35" s="31" t="s">
        <v>66</v>
      </c>
      <c r="H35" s="42" t="s">
        <v>66</v>
      </c>
      <c r="I35" s="42" t="s">
        <v>66</v>
      </c>
    </row>
    <row r="36" spans="1:9" ht="19.5" customHeight="1">
      <c r="A36" s="14" t="s">
        <v>83</v>
      </c>
      <c r="B36" s="25" t="s">
        <v>19</v>
      </c>
      <c r="C36" s="31" t="s">
        <v>66</v>
      </c>
      <c r="D36" s="31" t="s">
        <v>66</v>
      </c>
      <c r="E36" s="36" t="s">
        <v>66</v>
      </c>
      <c r="F36" s="31" t="s">
        <v>66</v>
      </c>
      <c r="G36" s="31" t="s">
        <v>66</v>
      </c>
      <c r="H36" s="42" t="s">
        <v>66</v>
      </c>
      <c r="I36" s="42" t="s">
        <v>66</v>
      </c>
    </row>
    <row r="37" spans="1:9" ht="19.5" customHeight="1">
      <c r="A37" s="14" t="s">
        <v>99</v>
      </c>
      <c r="B37" s="25" t="s">
        <v>84</v>
      </c>
      <c r="C37" s="31" t="s">
        <v>66</v>
      </c>
      <c r="D37" s="31" t="s">
        <v>66</v>
      </c>
      <c r="E37" s="36" t="s">
        <v>66</v>
      </c>
      <c r="F37" s="31" t="s">
        <v>66</v>
      </c>
      <c r="G37" s="31" t="s">
        <v>66</v>
      </c>
      <c r="H37" s="42" t="s">
        <v>66</v>
      </c>
      <c r="I37" s="42" t="s">
        <v>66</v>
      </c>
    </row>
    <row r="38" spans="1:14" ht="23.25" customHeight="1">
      <c r="A38" s="14">
        <v>4.2</v>
      </c>
      <c r="B38" s="15" t="s">
        <v>2</v>
      </c>
      <c r="C38" s="31" t="s">
        <v>66</v>
      </c>
      <c r="D38" s="31" t="s">
        <v>66</v>
      </c>
      <c r="E38" s="42" t="s">
        <v>66</v>
      </c>
      <c r="F38" s="31" t="s">
        <v>66</v>
      </c>
      <c r="G38" s="31" t="s">
        <v>66</v>
      </c>
      <c r="H38" s="42" t="s">
        <v>66</v>
      </c>
      <c r="I38" s="42" t="s">
        <v>66</v>
      </c>
      <c r="J38" s="6"/>
      <c r="K38" s="6"/>
      <c r="L38" s="6"/>
      <c r="M38" s="6"/>
      <c r="N38" s="6"/>
    </row>
    <row r="39" spans="1:9" ht="15.75" customHeight="1">
      <c r="A39" s="14">
        <v>4.3</v>
      </c>
      <c r="B39" s="20" t="s">
        <v>21</v>
      </c>
      <c r="C39" s="30"/>
      <c r="D39" s="30"/>
      <c r="E39" s="37"/>
      <c r="F39" s="30"/>
      <c r="G39" s="30"/>
      <c r="H39" s="44"/>
      <c r="I39" s="44"/>
    </row>
    <row r="40" spans="1:9" ht="19.5" customHeight="1">
      <c r="A40" s="14" t="s">
        <v>32</v>
      </c>
      <c r="B40" s="24" t="s">
        <v>14</v>
      </c>
      <c r="C40" s="17" t="s">
        <v>66</v>
      </c>
      <c r="D40" s="17" t="s">
        <v>66</v>
      </c>
      <c r="E40" s="36" t="s">
        <v>66</v>
      </c>
      <c r="F40" s="17" t="s">
        <v>66</v>
      </c>
      <c r="G40" s="17" t="s">
        <v>66</v>
      </c>
      <c r="H40" s="42" t="s">
        <v>66</v>
      </c>
      <c r="I40" s="42" t="s">
        <v>66</v>
      </c>
    </row>
    <row r="41" spans="1:9" ht="19.5" customHeight="1">
      <c r="A41" s="14" t="s">
        <v>33</v>
      </c>
      <c r="B41" s="24" t="s">
        <v>15</v>
      </c>
      <c r="C41" s="17" t="s">
        <v>66</v>
      </c>
      <c r="D41" s="17" t="s">
        <v>66</v>
      </c>
      <c r="E41" s="36" t="s">
        <v>66</v>
      </c>
      <c r="F41" s="17" t="s">
        <v>66</v>
      </c>
      <c r="G41" s="17" t="s">
        <v>66</v>
      </c>
      <c r="H41" s="42" t="s">
        <v>66</v>
      </c>
      <c r="I41" s="42" t="s">
        <v>66</v>
      </c>
    </row>
    <row r="42" spans="1:9" ht="24.75" customHeight="1">
      <c r="A42" s="11">
        <v>5</v>
      </c>
      <c r="B42" s="12" t="s">
        <v>89</v>
      </c>
      <c r="C42" s="19"/>
      <c r="D42" s="19"/>
      <c r="E42" s="47"/>
      <c r="F42" s="19"/>
      <c r="G42" s="19"/>
      <c r="H42" s="43"/>
      <c r="I42" s="43"/>
    </row>
    <row r="43" spans="1:9" ht="25.5">
      <c r="A43" s="8">
        <v>5.1</v>
      </c>
      <c r="B43" s="10" t="s">
        <v>61</v>
      </c>
      <c r="C43" s="17" t="s">
        <v>66</v>
      </c>
      <c r="D43" s="17" t="s">
        <v>66</v>
      </c>
      <c r="E43" s="36" t="s">
        <v>66</v>
      </c>
      <c r="F43" s="17" t="s">
        <v>66</v>
      </c>
      <c r="G43" s="17" t="s">
        <v>66</v>
      </c>
      <c r="H43" s="42" t="s">
        <v>66</v>
      </c>
      <c r="I43" s="42" t="s">
        <v>66</v>
      </c>
    </row>
    <row r="44" spans="1:9" ht="27.75" customHeight="1">
      <c r="A44" s="8">
        <v>5.2</v>
      </c>
      <c r="B44" s="10" t="s">
        <v>60</v>
      </c>
      <c r="C44" s="17" t="s">
        <v>66</v>
      </c>
      <c r="D44" s="17" t="s">
        <v>66</v>
      </c>
      <c r="E44" s="36" t="s">
        <v>66</v>
      </c>
      <c r="F44" s="17" t="s">
        <v>66</v>
      </c>
      <c r="G44" s="17" t="s">
        <v>66</v>
      </c>
      <c r="H44" s="42" t="s">
        <v>66</v>
      </c>
      <c r="I44" s="42" t="s">
        <v>66</v>
      </c>
    </row>
    <row r="45" spans="1:9" ht="23.25" customHeight="1">
      <c r="A45" s="11">
        <v>6</v>
      </c>
      <c r="B45" s="12" t="s">
        <v>90</v>
      </c>
      <c r="C45" s="19"/>
      <c r="D45" s="19"/>
      <c r="E45" s="39"/>
      <c r="F45" s="43"/>
      <c r="G45" s="39"/>
      <c r="H45" s="43"/>
      <c r="I45" s="39"/>
    </row>
    <row r="46" spans="1:9" ht="24" customHeight="1">
      <c r="A46" s="8">
        <v>6.1</v>
      </c>
      <c r="B46" s="9" t="s">
        <v>5</v>
      </c>
      <c r="C46" s="55" t="s">
        <v>104</v>
      </c>
      <c r="D46" s="55" t="s">
        <v>104</v>
      </c>
      <c r="E46" s="56" t="s">
        <v>104</v>
      </c>
      <c r="F46" s="73">
        <v>0</v>
      </c>
      <c r="G46" s="74">
        <v>0</v>
      </c>
      <c r="H46" s="72">
        <v>0</v>
      </c>
      <c r="I46" s="75">
        <v>0</v>
      </c>
    </row>
    <row r="47" spans="1:9" ht="19.5" customHeight="1">
      <c r="A47" s="8">
        <v>6.2</v>
      </c>
      <c r="B47" s="9" t="s">
        <v>3</v>
      </c>
      <c r="C47" s="17" t="s">
        <v>66</v>
      </c>
      <c r="D47" s="17" t="s">
        <v>66</v>
      </c>
      <c r="E47" s="42" t="s">
        <v>66</v>
      </c>
      <c r="F47" s="31" t="s">
        <v>66</v>
      </c>
      <c r="G47" s="31" t="s">
        <v>66</v>
      </c>
      <c r="H47" s="42" t="s">
        <v>66</v>
      </c>
      <c r="I47" s="42" t="s">
        <v>66</v>
      </c>
    </row>
    <row r="48" spans="1:9" ht="21" customHeight="1">
      <c r="A48" s="8">
        <v>6.3</v>
      </c>
      <c r="B48" s="9" t="s">
        <v>4</v>
      </c>
      <c r="C48" s="17" t="s">
        <v>66</v>
      </c>
      <c r="D48" s="17" t="s">
        <v>66</v>
      </c>
      <c r="E48" s="42" t="s">
        <v>66</v>
      </c>
      <c r="F48" s="31" t="s">
        <v>66</v>
      </c>
      <c r="G48" s="31" t="s">
        <v>66</v>
      </c>
      <c r="H48" s="42" t="s">
        <v>66</v>
      </c>
      <c r="I48" s="42" t="s">
        <v>66</v>
      </c>
    </row>
    <row r="49" spans="1:9" ht="22.5" customHeight="1">
      <c r="A49" s="8">
        <v>6.4</v>
      </c>
      <c r="B49" s="9" t="s">
        <v>12</v>
      </c>
      <c r="C49" s="17" t="s">
        <v>66</v>
      </c>
      <c r="D49" s="17" t="s">
        <v>66</v>
      </c>
      <c r="E49" s="42" t="s">
        <v>66</v>
      </c>
      <c r="F49" s="31" t="s">
        <v>66</v>
      </c>
      <c r="G49" s="31" t="s">
        <v>66</v>
      </c>
      <c r="H49" s="42" t="s">
        <v>66</v>
      </c>
      <c r="I49" s="42" t="s">
        <v>66</v>
      </c>
    </row>
    <row r="50" spans="1:9" ht="21" customHeight="1">
      <c r="A50" s="8">
        <v>6.5</v>
      </c>
      <c r="B50" s="20" t="s">
        <v>36</v>
      </c>
      <c r="C50" s="18"/>
      <c r="D50" s="18"/>
      <c r="E50" s="44"/>
      <c r="F50" s="18"/>
      <c r="G50" s="44"/>
      <c r="H50" s="18"/>
      <c r="I50" s="44"/>
    </row>
    <row r="51" spans="1:9" ht="22.5" customHeight="1">
      <c r="A51" s="8" t="s">
        <v>34</v>
      </c>
      <c r="B51" s="21" t="s">
        <v>14</v>
      </c>
      <c r="C51" s="55" t="s">
        <v>104</v>
      </c>
      <c r="D51" s="55" t="s">
        <v>104</v>
      </c>
      <c r="E51" s="56" t="s">
        <v>104</v>
      </c>
      <c r="F51" s="73">
        <v>0</v>
      </c>
      <c r="G51" s="74">
        <v>0</v>
      </c>
      <c r="H51" s="72">
        <v>0</v>
      </c>
      <c r="I51" s="75">
        <v>0</v>
      </c>
    </row>
    <row r="52" spans="1:9" ht="25.5" customHeight="1">
      <c r="A52" s="8" t="s">
        <v>35</v>
      </c>
      <c r="B52" s="21" t="s">
        <v>15</v>
      </c>
      <c r="C52" s="55" t="s">
        <v>104</v>
      </c>
      <c r="D52" s="55" t="s">
        <v>104</v>
      </c>
      <c r="E52" s="56" t="s">
        <v>104</v>
      </c>
      <c r="F52" s="73">
        <v>0</v>
      </c>
      <c r="G52" s="74">
        <v>0</v>
      </c>
      <c r="H52" s="72">
        <v>0</v>
      </c>
      <c r="I52" s="75">
        <v>0</v>
      </c>
    </row>
    <row r="53" spans="1:9" ht="22.5" customHeight="1">
      <c r="A53" s="8">
        <v>6.6</v>
      </c>
      <c r="B53" s="21" t="s">
        <v>6</v>
      </c>
      <c r="C53" s="55" t="s">
        <v>104</v>
      </c>
      <c r="D53" s="55" t="s">
        <v>104</v>
      </c>
      <c r="E53" s="56" t="s">
        <v>104</v>
      </c>
      <c r="F53" s="73">
        <v>0</v>
      </c>
      <c r="G53" s="74">
        <v>0</v>
      </c>
      <c r="H53" s="72">
        <v>0</v>
      </c>
      <c r="I53" s="75">
        <v>0</v>
      </c>
    </row>
    <row r="54" spans="1:9" ht="24.75" customHeight="1">
      <c r="A54" s="11">
        <v>7</v>
      </c>
      <c r="B54" s="12" t="s">
        <v>91</v>
      </c>
      <c r="C54" s="19"/>
      <c r="D54" s="19"/>
      <c r="E54" s="39"/>
      <c r="F54" s="19"/>
      <c r="G54" s="39"/>
      <c r="H54" s="19"/>
      <c r="I54" s="39"/>
    </row>
    <row r="55" spans="1:9" ht="18" customHeight="1">
      <c r="A55" s="8">
        <v>7.1</v>
      </c>
      <c r="B55" s="20" t="s">
        <v>59</v>
      </c>
      <c r="C55" s="18"/>
      <c r="D55" s="18"/>
      <c r="E55" s="38"/>
      <c r="F55" s="18"/>
      <c r="G55" s="38"/>
      <c r="H55" s="18"/>
      <c r="I55" s="38"/>
    </row>
    <row r="56" spans="1:9" ht="19.5" customHeight="1">
      <c r="A56" s="8" t="s">
        <v>40</v>
      </c>
      <c r="B56" s="21" t="s">
        <v>37</v>
      </c>
      <c r="C56" s="17" t="s">
        <v>66</v>
      </c>
      <c r="D56" s="17" t="s">
        <v>66</v>
      </c>
      <c r="E56" s="42" t="s">
        <v>66</v>
      </c>
      <c r="F56" s="31" t="s">
        <v>66</v>
      </c>
      <c r="G56" s="31" t="s">
        <v>66</v>
      </c>
      <c r="H56" s="42" t="s">
        <v>66</v>
      </c>
      <c r="I56" s="42" t="s">
        <v>66</v>
      </c>
    </row>
    <row r="57" spans="1:9" ht="21" customHeight="1">
      <c r="A57" s="8" t="s">
        <v>41</v>
      </c>
      <c r="B57" s="21" t="s">
        <v>38</v>
      </c>
      <c r="C57" s="17" t="s">
        <v>66</v>
      </c>
      <c r="D57" s="17" t="s">
        <v>66</v>
      </c>
      <c r="E57" s="42" t="s">
        <v>66</v>
      </c>
      <c r="F57" s="31" t="s">
        <v>66</v>
      </c>
      <c r="G57" s="31" t="s">
        <v>66</v>
      </c>
      <c r="H57" s="42" t="s">
        <v>66</v>
      </c>
      <c r="I57" s="42" t="s">
        <v>66</v>
      </c>
    </row>
    <row r="58" spans="1:9" ht="18.75" customHeight="1">
      <c r="A58" s="8" t="s">
        <v>42</v>
      </c>
      <c r="B58" s="21" t="s">
        <v>39</v>
      </c>
      <c r="C58" s="17" t="s">
        <v>66</v>
      </c>
      <c r="D58" s="17" t="s">
        <v>66</v>
      </c>
      <c r="E58" s="42" t="s">
        <v>66</v>
      </c>
      <c r="F58" s="31" t="s">
        <v>66</v>
      </c>
      <c r="G58" s="31" t="s">
        <v>66</v>
      </c>
      <c r="H58" s="42" t="s">
        <v>66</v>
      </c>
      <c r="I58" s="42" t="s">
        <v>66</v>
      </c>
    </row>
    <row r="59" spans="1:9" ht="18" customHeight="1">
      <c r="A59" s="49">
        <v>7.2</v>
      </c>
      <c r="B59" s="50" t="s">
        <v>43</v>
      </c>
      <c r="C59" s="51"/>
      <c r="D59" s="51"/>
      <c r="E59" s="52"/>
      <c r="F59" s="52"/>
      <c r="G59" s="52"/>
      <c r="H59" s="52"/>
      <c r="I59" s="52"/>
    </row>
    <row r="60" spans="1:9" ht="21" customHeight="1">
      <c r="A60" s="8" t="s">
        <v>44</v>
      </c>
      <c r="B60" s="21" t="s">
        <v>37</v>
      </c>
      <c r="C60" s="17" t="s">
        <v>66</v>
      </c>
      <c r="D60" s="17" t="s">
        <v>66</v>
      </c>
      <c r="E60" s="42" t="s">
        <v>66</v>
      </c>
      <c r="F60" s="31" t="s">
        <v>66</v>
      </c>
      <c r="G60" s="31" t="s">
        <v>66</v>
      </c>
      <c r="H60" s="42" t="s">
        <v>66</v>
      </c>
      <c r="I60" s="42" t="s">
        <v>66</v>
      </c>
    </row>
    <row r="61" spans="1:9" ht="22.5" customHeight="1">
      <c r="A61" s="8" t="s">
        <v>45</v>
      </c>
      <c r="B61" s="21" t="s">
        <v>38</v>
      </c>
      <c r="C61" s="17" t="s">
        <v>66</v>
      </c>
      <c r="D61" s="17" t="s">
        <v>66</v>
      </c>
      <c r="E61" s="42" t="s">
        <v>66</v>
      </c>
      <c r="F61" s="31" t="s">
        <v>66</v>
      </c>
      <c r="G61" s="31" t="s">
        <v>66</v>
      </c>
      <c r="H61" s="42" t="s">
        <v>66</v>
      </c>
      <c r="I61" s="42" t="s">
        <v>66</v>
      </c>
    </row>
    <row r="62" spans="1:9" ht="24" customHeight="1">
      <c r="A62" s="8" t="s">
        <v>46</v>
      </c>
      <c r="B62" s="21" t="s">
        <v>39</v>
      </c>
      <c r="C62" s="17" t="s">
        <v>66</v>
      </c>
      <c r="D62" s="17" t="s">
        <v>66</v>
      </c>
      <c r="E62" s="42" t="s">
        <v>66</v>
      </c>
      <c r="F62" s="31" t="s">
        <v>66</v>
      </c>
      <c r="G62" s="31" t="s">
        <v>66</v>
      </c>
      <c r="H62" s="42" t="s">
        <v>66</v>
      </c>
      <c r="I62" s="42" t="s">
        <v>66</v>
      </c>
    </row>
    <row r="63" spans="1:9" ht="19.5" customHeight="1">
      <c r="A63" s="8">
        <v>7.3</v>
      </c>
      <c r="B63" s="20" t="s">
        <v>47</v>
      </c>
      <c r="C63" s="18"/>
      <c r="D63" s="18"/>
      <c r="E63" s="44"/>
      <c r="F63" s="44"/>
      <c r="G63" s="44"/>
      <c r="H63" s="44"/>
      <c r="I63" s="44"/>
    </row>
    <row r="64" spans="1:9" ht="20.25" customHeight="1">
      <c r="A64" s="8" t="s">
        <v>48</v>
      </c>
      <c r="B64" s="21" t="s">
        <v>37</v>
      </c>
      <c r="C64" s="17" t="s">
        <v>66</v>
      </c>
      <c r="D64" s="17" t="s">
        <v>66</v>
      </c>
      <c r="E64" s="42" t="s">
        <v>66</v>
      </c>
      <c r="F64" s="31" t="s">
        <v>66</v>
      </c>
      <c r="G64" s="31" t="s">
        <v>66</v>
      </c>
      <c r="H64" s="42" t="s">
        <v>66</v>
      </c>
      <c r="I64" s="42" t="s">
        <v>66</v>
      </c>
    </row>
    <row r="65" spans="1:9" ht="18" customHeight="1">
      <c r="A65" s="8" t="s">
        <v>49</v>
      </c>
      <c r="B65" s="21" t="s">
        <v>38</v>
      </c>
      <c r="C65" s="17" t="s">
        <v>66</v>
      </c>
      <c r="D65" s="17" t="s">
        <v>66</v>
      </c>
      <c r="E65" s="42" t="s">
        <v>66</v>
      </c>
      <c r="F65" s="31" t="s">
        <v>66</v>
      </c>
      <c r="G65" s="31" t="s">
        <v>66</v>
      </c>
      <c r="H65" s="42" t="s">
        <v>66</v>
      </c>
      <c r="I65" s="42" t="s">
        <v>66</v>
      </c>
    </row>
    <row r="66" spans="1:9" ht="18.75" customHeight="1">
      <c r="A66" s="8" t="s">
        <v>50</v>
      </c>
      <c r="B66" s="21" t="s">
        <v>39</v>
      </c>
      <c r="C66" s="17" t="s">
        <v>66</v>
      </c>
      <c r="D66" s="17" t="s">
        <v>66</v>
      </c>
      <c r="E66" s="42" t="s">
        <v>66</v>
      </c>
      <c r="F66" s="31" t="s">
        <v>66</v>
      </c>
      <c r="G66" s="31" t="s">
        <v>66</v>
      </c>
      <c r="H66" s="42" t="s">
        <v>66</v>
      </c>
      <c r="I66" s="42" t="s">
        <v>66</v>
      </c>
    </row>
    <row r="67" spans="1:9" ht="20.25" customHeight="1">
      <c r="A67" s="16">
        <v>7.4</v>
      </c>
      <c r="B67" s="20" t="s">
        <v>51</v>
      </c>
      <c r="C67" s="18"/>
      <c r="D67" s="18"/>
      <c r="E67" s="44"/>
      <c r="F67" s="44"/>
      <c r="G67" s="44"/>
      <c r="H67" s="44"/>
      <c r="I67" s="44"/>
    </row>
    <row r="68" spans="1:9" ht="21" customHeight="1">
      <c r="A68" s="8" t="s">
        <v>52</v>
      </c>
      <c r="B68" s="21" t="s">
        <v>37</v>
      </c>
      <c r="C68" s="17" t="s">
        <v>66</v>
      </c>
      <c r="D68" s="17" t="s">
        <v>66</v>
      </c>
      <c r="E68" s="42" t="s">
        <v>66</v>
      </c>
      <c r="F68" s="31" t="s">
        <v>66</v>
      </c>
      <c r="G68" s="31" t="s">
        <v>66</v>
      </c>
      <c r="H68" s="42" t="s">
        <v>66</v>
      </c>
      <c r="I68" s="42" t="s">
        <v>66</v>
      </c>
    </row>
    <row r="69" spans="1:9" ht="21" customHeight="1">
      <c r="A69" s="8" t="s">
        <v>53</v>
      </c>
      <c r="B69" s="21" t="s">
        <v>38</v>
      </c>
      <c r="C69" s="17" t="s">
        <v>66</v>
      </c>
      <c r="D69" s="17" t="s">
        <v>66</v>
      </c>
      <c r="E69" s="42" t="s">
        <v>66</v>
      </c>
      <c r="F69" s="31" t="s">
        <v>66</v>
      </c>
      <c r="G69" s="31" t="s">
        <v>66</v>
      </c>
      <c r="H69" s="42" t="s">
        <v>66</v>
      </c>
      <c r="I69" s="42" t="s">
        <v>66</v>
      </c>
    </row>
    <row r="70" spans="1:9" ht="21.75" customHeight="1">
      <c r="A70" s="8" t="s">
        <v>54</v>
      </c>
      <c r="B70" s="21" t="s">
        <v>39</v>
      </c>
      <c r="C70" s="17" t="s">
        <v>66</v>
      </c>
      <c r="D70" s="17" t="s">
        <v>66</v>
      </c>
      <c r="E70" s="42" t="s">
        <v>66</v>
      </c>
      <c r="F70" s="31" t="s">
        <v>66</v>
      </c>
      <c r="G70" s="31" t="s">
        <v>66</v>
      </c>
      <c r="H70" s="42" t="s">
        <v>66</v>
      </c>
      <c r="I70" s="42" t="s">
        <v>66</v>
      </c>
    </row>
    <row r="71" spans="1:9" ht="19.5" customHeight="1">
      <c r="A71" s="8">
        <v>7.5</v>
      </c>
      <c r="B71" s="20" t="s">
        <v>55</v>
      </c>
      <c r="C71" s="18"/>
      <c r="D71" s="18"/>
      <c r="E71" s="44"/>
      <c r="F71" s="44"/>
      <c r="G71" s="44"/>
      <c r="H71" s="44"/>
      <c r="I71" s="44"/>
    </row>
    <row r="72" spans="1:9" ht="21" customHeight="1">
      <c r="A72" s="8" t="s">
        <v>56</v>
      </c>
      <c r="B72" s="21" t="s">
        <v>37</v>
      </c>
      <c r="C72" s="17" t="s">
        <v>66</v>
      </c>
      <c r="D72" s="17" t="s">
        <v>66</v>
      </c>
      <c r="E72" s="42" t="s">
        <v>66</v>
      </c>
      <c r="F72" s="31" t="s">
        <v>66</v>
      </c>
      <c r="G72" s="31" t="s">
        <v>66</v>
      </c>
      <c r="H72" s="42" t="s">
        <v>66</v>
      </c>
      <c r="I72" s="42" t="s">
        <v>66</v>
      </c>
    </row>
    <row r="73" spans="1:9" ht="20.25" customHeight="1">
      <c r="A73" s="8" t="s">
        <v>57</v>
      </c>
      <c r="B73" s="21" t="s">
        <v>38</v>
      </c>
      <c r="C73" s="17" t="s">
        <v>66</v>
      </c>
      <c r="D73" s="17" t="s">
        <v>66</v>
      </c>
      <c r="E73" s="42" t="s">
        <v>66</v>
      </c>
      <c r="F73" s="31" t="s">
        <v>66</v>
      </c>
      <c r="G73" s="31" t="s">
        <v>66</v>
      </c>
      <c r="H73" s="42" t="s">
        <v>66</v>
      </c>
      <c r="I73" s="42" t="s">
        <v>66</v>
      </c>
    </row>
    <row r="74" spans="1:9" ht="21" customHeight="1" thickBot="1">
      <c r="A74" s="53" t="s">
        <v>58</v>
      </c>
      <c r="B74" s="26" t="s">
        <v>39</v>
      </c>
      <c r="C74" s="54" t="s">
        <v>66</v>
      </c>
      <c r="D74" s="54" t="s">
        <v>66</v>
      </c>
      <c r="E74" s="48" t="s">
        <v>66</v>
      </c>
      <c r="F74" s="77" t="s">
        <v>66</v>
      </c>
      <c r="G74" s="77" t="s">
        <v>66</v>
      </c>
      <c r="H74" s="48" t="s">
        <v>66</v>
      </c>
      <c r="I74" s="48" t="s">
        <v>66</v>
      </c>
    </row>
    <row r="75" spans="1:9" ht="27" customHeight="1">
      <c r="A75" s="27">
        <v>8</v>
      </c>
      <c r="B75" s="28" t="s">
        <v>92</v>
      </c>
      <c r="C75" s="29"/>
      <c r="D75" s="29"/>
      <c r="E75" s="78"/>
      <c r="F75" s="45"/>
      <c r="G75" s="78"/>
      <c r="H75" s="45"/>
      <c r="I75" s="78"/>
    </row>
    <row r="76" spans="1:9" ht="19.5" customHeight="1">
      <c r="A76" s="8">
        <v>8.1</v>
      </c>
      <c r="B76" s="9" t="s">
        <v>93</v>
      </c>
      <c r="C76" s="17" t="s">
        <v>66</v>
      </c>
      <c r="D76" s="17" t="s">
        <v>66</v>
      </c>
      <c r="E76" s="42" t="s">
        <v>66</v>
      </c>
      <c r="F76" s="31" t="s">
        <v>66</v>
      </c>
      <c r="G76" s="31" t="s">
        <v>66</v>
      </c>
      <c r="H76" s="42" t="s">
        <v>66</v>
      </c>
      <c r="I76" s="42" t="s">
        <v>66</v>
      </c>
    </row>
    <row r="77" spans="1:9" s="6" customFormat="1" ht="39" customHeight="1">
      <c r="A77" s="58">
        <v>8.2</v>
      </c>
      <c r="B77" s="59" t="s">
        <v>7</v>
      </c>
      <c r="C77" s="55" t="s">
        <v>105</v>
      </c>
      <c r="D77" s="55" t="s">
        <v>105</v>
      </c>
      <c r="E77" s="56" t="s">
        <v>111</v>
      </c>
      <c r="F77" s="73">
        <v>0</v>
      </c>
      <c r="G77" s="74">
        <v>0</v>
      </c>
      <c r="H77" s="76" t="s">
        <v>66</v>
      </c>
      <c r="I77" s="92" t="s">
        <v>66</v>
      </c>
    </row>
    <row r="78" spans="1:9" ht="21.75" customHeight="1">
      <c r="A78" s="8">
        <v>8.3</v>
      </c>
      <c r="B78" s="9" t="s">
        <v>8</v>
      </c>
      <c r="C78" s="17" t="s">
        <v>66</v>
      </c>
      <c r="D78" s="17" t="s">
        <v>66</v>
      </c>
      <c r="E78" s="42" t="s">
        <v>66</v>
      </c>
      <c r="F78" s="31" t="s">
        <v>66</v>
      </c>
      <c r="G78" s="31" t="s">
        <v>66</v>
      </c>
      <c r="H78" s="42" t="s">
        <v>66</v>
      </c>
      <c r="I78" s="42" t="s">
        <v>66</v>
      </c>
    </row>
    <row r="79" spans="1:9" s="102" customFormat="1" ht="20.25" customHeight="1">
      <c r="A79" s="82" t="s">
        <v>100</v>
      </c>
      <c r="B79" s="103" t="s">
        <v>120</v>
      </c>
      <c r="C79" s="99" t="s">
        <v>66</v>
      </c>
      <c r="D79" s="99" t="s">
        <v>66</v>
      </c>
      <c r="E79" s="101" t="s">
        <v>66</v>
      </c>
      <c r="F79" s="104" t="s">
        <v>66</v>
      </c>
      <c r="G79" s="104" t="s">
        <v>66</v>
      </c>
      <c r="H79" s="101" t="s">
        <v>66</v>
      </c>
      <c r="I79" s="101" t="s">
        <v>66</v>
      </c>
    </row>
    <row r="80" spans="1:9" s="102" customFormat="1" ht="29.25" customHeight="1">
      <c r="A80" s="82" t="s">
        <v>101</v>
      </c>
      <c r="B80" s="103" t="s">
        <v>121</v>
      </c>
      <c r="C80" s="105" t="s">
        <v>105</v>
      </c>
      <c r="D80" s="105" t="s">
        <v>105</v>
      </c>
      <c r="E80" s="101" t="s">
        <v>66</v>
      </c>
      <c r="F80" s="106">
        <v>0</v>
      </c>
      <c r="G80" s="107">
        <v>0</v>
      </c>
      <c r="H80" s="108">
        <v>-209.5</v>
      </c>
      <c r="I80" s="109">
        <f>H80/209.5</f>
        <v>-1</v>
      </c>
    </row>
    <row r="81" spans="1:9" ht="29.25" customHeight="1">
      <c r="A81" s="8">
        <v>8.4</v>
      </c>
      <c r="B81" s="9" t="s">
        <v>9</v>
      </c>
      <c r="C81" s="17" t="s">
        <v>66</v>
      </c>
      <c r="D81" s="17" t="s">
        <v>66</v>
      </c>
      <c r="E81" s="42" t="s">
        <v>66</v>
      </c>
      <c r="F81" s="31" t="s">
        <v>66</v>
      </c>
      <c r="G81" s="31" t="s">
        <v>66</v>
      </c>
      <c r="H81" s="42" t="s">
        <v>66</v>
      </c>
      <c r="I81" s="42" t="s">
        <v>66</v>
      </c>
    </row>
    <row r="82" spans="1:9" ht="21" customHeight="1">
      <c r="A82" s="58">
        <v>8.5</v>
      </c>
      <c r="B82" s="59" t="s">
        <v>10</v>
      </c>
      <c r="C82" s="17" t="s">
        <v>66</v>
      </c>
      <c r="D82" s="87">
        <v>209.7</v>
      </c>
      <c r="E82" s="88">
        <v>411.25</v>
      </c>
      <c r="F82" s="89">
        <v>209.7</v>
      </c>
      <c r="G82" s="90" t="s">
        <v>66</v>
      </c>
      <c r="H82" s="91">
        <f>E82-D82</f>
        <v>201.55</v>
      </c>
      <c r="I82" s="92">
        <f>E82/D82-100%</f>
        <v>0.9611349546971866</v>
      </c>
    </row>
    <row r="83" spans="1:9" ht="25.5" customHeight="1">
      <c r="A83" s="58">
        <v>8.6</v>
      </c>
      <c r="B83" s="93" t="s">
        <v>79</v>
      </c>
      <c r="C83" s="94">
        <v>500</v>
      </c>
      <c r="D83" s="94">
        <v>500</v>
      </c>
      <c r="E83" s="42" t="s">
        <v>66</v>
      </c>
      <c r="F83" s="95">
        <f>D83-C83</f>
        <v>0</v>
      </c>
      <c r="G83" s="96">
        <f>D83/C83-100%</f>
        <v>0</v>
      </c>
      <c r="H83" s="97">
        <v>-500</v>
      </c>
      <c r="I83" s="98">
        <f>H83/D83</f>
        <v>-1</v>
      </c>
    </row>
    <row r="84" spans="1:9" s="102" customFormat="1" ht="28.5" customHeight="1">
      <c r="A84" s="82">
        <v>8.7</v>
      </c>
      <c r="B84" s="83" t="s">
        <v>102</v>
      </c>
      <c r="C84" s="99"/>
      <c r="D84" s="99"/>
      <c r="E84" s="101" t="s">
        <v>66</v>
      </c>
      <c r="F84" s="104"/>
      <c r="G84" s="104"/>
      <c r="H84" s="101"/>
      <c r="I84" s="101"/>
    </row>
    <row r="85" spans="1:9" s="102" customFormat="1" ht="19.5" customHeight="1">
      <c r="A85" s="82">
        <v>8.8</v>
      </c>
      <c r="B85" s="84" t="s">
        <v>103</v>
      </c>
      <c r="C85" s="99"/>
      <c r="D85" s="99"/>
      <c r="E85" s="101" t="s">
        <v>66</v>
      </c>
      <c r="F85" s="104"/>
      <c r="G85" s="104"/>
      <c r="H85" s="101"/>
      <c r="I85" s="101"/>
    </row>
    <row r="86" spans="1:9" ht="27.75" customHeight="1">
      <c r="A86" s="8">
        <v>8.9</v>
      </c>
      <c r="B86" s="21" t="s">
        <v>11</v>
      </c>
      <c r="C86" s="46" t="s">
        <v>112</v>
      </c>
      <c r="D86" s="46" t="s">
        <v>112</v>
      </c>
      <c r="E86" s="57" t="s">
        <v>106</v>
      </c>
      <c r="F86" s="73">
        <v>0</v>
      </c>
      <c r="G86" s="74">
        <v>0</v>
      </c>
      <c r="H86" s="76" t="s">
        <v>116</v>
      </c>
      <c r="I86" s="75" t="s">
        <v>117</v>
      </c>
    </row>
    <row r="87" spans="1:9" ht="31.5" customHeight="1" thickBot="1">
      <c r="A87" s="41">
        <v>8.1</v>
      </c>
      <c r="B87" s="26" t="s">
        <v>13</v>
      </c>
      <c r="C87" s="22" t="s">
        <v>66</v>
      </c>
      <c r="D87" s="22" t="s">
        <v>66</v>
      </c>
      <c r="E87" s="48" t="s">
        <v>66</v>
      </c>
      <c r="F87" s="77" t="s">
        <v>66</v>
      </c>
      <c r="G87" s="77" t="s">
        <v>66</v>
      </c>
      <c r="H87" s="48" t="s">
        <v>66</v>
      </c>
      <c r="I87" s="48" t="s">
        <v>66</v>
      </c>
    </row>
    <row r="89" spans="1:9" ht="13.5">
      <c r="A89" s="233" t="s">
        <v>118</v>
      </c>
      <c r="B89" s="233"/>
      <c r="C89" s="233"/>
      <c r="D89" s="233"/>
      <c r="E89" s="233"/>
      <c r="F89" s="233"/>
      <c r="G89" s="233"/>
      <c r="H89" s="233"/>
      <c r="I89" s="233"/>
    </row>
    <row r="90" spans="1:9" ht="8.25" customHeight="1">
      <c r="A90" s="81"/>
      <c r="B90" s="81"/>
      <c r="C90" s="81"/>
      <c r="D90" s="81"/>
      <c r="E90" s="81"/>
      <c r="F90" s="81"/>
      <c r="G90" s="81"/>
      <c r="H90" s="81"/>
      <c r="I90" s="81"/>
    </row>
    <row r="91" spans="1:9" ht="13.5">
      <c r="A91" s="81" t="s">
        <v>115</v>
      </c>
      <c r="B91" s="81"/>
      <c r="C91" s="81"/>
      <c r="D91" s="81"/>
      <c r="E91" s="81"/>
      <c r="F91" s="81"/>
      <c r="G91" s="81"/>
      <c r="H91" s="81"/>
      <c r="I91" s="81"/>
    </row>
    <row r="92" spans="1:9" ht="6" customHeight="1">
      <c r="A92" s="81"/>
      <c r="B92" s="81"/>
      <c r="C92" s="81"/>
      <c r="D92" s="81"/>
      <c r="E92" s="81"/>
      <c r="F92" s="81"/>
      <c r="G92" s="81"/>
      <c r="H92" s="81"/>
      <c r="I92" s="81"/>
    </row>
    <row r="93" spans="1:9" ht="13.5">
      <c r="A93" s="81" t="s">
        <v>119</v>
      </c>
      <c r="B93" s="81"/>
      <c r="C93" s="81"/>
      <c r="D93" s="81"/>
      <c r="E93" s="81"/>
      <c r="F93" s="81"/>
      <c r="G93" s="81"/>
      <c r="H93" s="81"/>
      <c r="I93" s="81"/>
    </row>
    <row r="96" ht="13.5">
      <c r="A96" s="7"/>
    </row>
  </sheetData>
  <sheetProtection/>
  <mergeCells count="7">
    <mergeCell ref="A89:I89"/>
    <mergeCell ref="H2:I2"/>
    <mergeCell ref="A1:E1"/>
    <mergeCell ref="A2:E2"/>
    <mergeCell ref="A3:E3"/>
    <mergeCell ref="F5:I5"/>
    <mergeCell ref="C5:E5"/>
  </mergeCells>
  <printOptions/>
  <pageMargins left="1.25" right="1" top="0.59" bottom="0.12" header="0.25" footer="0.08"/>
  <pageSetup horizontalDpi="300" verticalDpi="300" orientation="landscape" scale="56" r:id="rId1"/>
  <headerFooter alignWithMargins="0">
    <oddHeader>&amp;C&amp;"Arial,Bold"&amp;16MF&amp;&amp;G TRUST&amp;"Arial,Regular"&amp;10 &amp;"Arial,Bold"&amp;16MERCHANT BANK LIMITED
SCHEDULE OF RATES AND CHARGES
2008 - 2010
(J$ TRANSACTIONS)</oddHeader>
    <oddFooter>&amp;C&amp;P</oddFooter>
  </headerFooter>
  <rowBreaks count="2" manualBreakCount="2">
    <brk id="41" max="8" man="1"/>
    <brk id="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judyb</dc:creator>
  <cp:keywords/>
  <dc:description/>
  <cp:lastModifiedBy>Meisha Rainford</cp:lastModifiedBy>
  <cp:lastPrinted>2023-04-04T22:02:11Z</cp:lastPrinted>
  <dcterms:created xsi:type="dcterms:W3CDTF">2008-03-25T19:46:19Z</dcterms:created>
  <dcterms:modified xsi:type="dcterms:W3CDTF">2023-07-11T18:08:23Z</dcterms:modified>
  <cp:category/>
  <cp:version/>
  <cp:contentType/>
  <cp:contentStatus/>
</cp:coreProperties>
</file>