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15336" windowHeight="9240" tabRatio="615" activeTab="0"/>
  </bookViews>
  <sheets>
    <sheet name="SJBS" sheetId="1" r:id="rId1"/>
    <sheet name="Sheet1" sheetId="2" r:id="rId2"/>
  </sheets>
  <externalReferences>
    <externalReference r:id="rId5"/>
    <externalReference r:id="rId6"/>
    <externalReference r:id="rId7"/>
    <externalReference r:id="rId8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'SJBS'!$A$1:$I$99</definedName>
    <definedName name="_xlnm.Print_Titles" localSheetId="0">'SJBS'!$1:$6</definedName>
  </definedNames>
  <calcPr fullCalcOnLoad="1"/>
</workbook>
</file>

<file path=xl/sharedStrings.xml><?xml version="1.0" encoding="utf-8"?>
<sst xmlns="http://schemas.openxmlformats.org/spreadsheetml/2006/main" count="435" uniqueCount="180">
  <si>
    <t>SERVICES</t>
  </si>
  <si>
    <t>N/A</t>
  </si>
  <si>
    <t>Dormant Account Fee (per annum)</t>
  </si>
  <si>
    <t>In-branch Withdrawal Transaction Fee</t>
  </si>
  <si>
    <t>Certification of Account Bal./Reference Letter</t>
  </si>
  <si>
    <t>Automated Banking Machine (ABM)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</si>
  <si>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</si>
  <si>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</si>
  <si>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</si>
  <si>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</si>
  <si>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</si>
  <si>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</si>
  <si>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</si>
  <si>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</si>
  <si>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</si>
  <si>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4.1.2.3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</si>
  <si>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</si>
  <si>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</si>
  <si>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</si>
  <si>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</si>
  <si>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</si>
  <si>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</si>
  <si>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</si>
  <si>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</si>
  <si>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</si>
  <si>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</si>
  <si>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</si>
  <si>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</si>
  <si>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</si>
  <si>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</si>
  <si>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</si>
  <si>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</si>
  <si>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</si>
  <si>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</si>
  <si>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</si>
  <si>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</si>
  <si>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</si>
  <si>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</si>
  <si>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</si>
  <si>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</si>
  <si>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</si>
  <si>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</si>
  <si>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</si>
  <si>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</si>
  <si>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</si>
  <si>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</si>
  <si>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8.3.1</t>
  </si>
  <si>
    <t>8.3.2</t>
  </si>
  <si>
    <t>4.1.2.6</t>
  </si>
  <si>
    <t>4.1.1.6</t>
  </si>
  <si>
    <t>ANNUAL / Y-T-D  CHANGES</t>
  </si>
  <si>
    <t>Manager's Cheque:</t>
  </si>
  <si>
    <t xml:space="preserve">     Bank Customer</t>
  </si>
  <si>
    <t>(i)</t>
  </si>
  <si>
    <t>(ii)</t>
  </si>
  <si>
    <t>(iii)</t>
  </si>
  <si>
    <t>Free</t>
  </si>
  <si>
    <t>8.7.1</t>
  </si>
  <si>
    <t>8.7.2</t>
  </si>
  <si>
    <t>Personal</t>
  </si>
  <si>
    <t>(iv)</t>
  </si>
  <si>
    <t>Notes:</t>
  </si>
  <si>
    <t>Using Other Machines:</t>
  </si>
  <si>
    <t>Fees and Charges include applicable taxes.</t>
  </si>
  <si>
    <t>Minimum Balance Fees (also state threshold)</t>
  </si>
  <si>
    <t xml:space="preserve">     Non-bank Customer</t>
  </si>
  <si>
    <t>N/A - Service not applicable to institution.</t>
  </si>
  <si>
    <t xml:space="preserve">TELEGRAPHIC TRANSFER OF FUNDS </t>
  </si>
  <si>
    <t xml:space="preserve"> Inward</t>
  </si>
  <si>
    <t>Outward</t>
  </si>
  <si>
    <t xml:space="preserve">E-BANKING 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</si>
  <si>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</si>
  <si>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</si>
  <si>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</si>
  <si>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</si>
  <si>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</si>
  <si>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</si>
  <si>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</si>
  <si>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</si>
  <si>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</si>
  <si>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</si>
  <si>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</si>
  <si>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</si>
  <si>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</si>
  <si>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</si>
  <si>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</si>
  <si>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</si>
  <si>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</si>
  <si>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</si>
  <si>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</si>
  <si>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</si>
  <si>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</si>
  <si>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>Cheque Encashment Fee:</t>
  </si>
  <si>
    <t xml:space="preserve">    Own Bank </t>
  </si>
  <si>
    <t xml:space="preserve">    Other Banks' Cheque</t>
  </si>
  <si>
    <t>Bill Payment Services:</t>
  </si>
  <si>
    <t xml:space="preserve">     In-branch</t>
  </si>
  <si>
    <t xml:space="preserve">     Internet </t>
  </si>
  <si>
    <t>$60.00 per transaction</t>
  </si>
  <si>
    <t xml:space="preserve">† - Point of Sale Transactions 'Visa Debit Card' : Visa network - 2% of transaction amount; Declined international POS transaction - USD 0.60 </t>
  </si>
  <si>
    <t>Funds Transfer</t>
  </si>
  <si>
    <t>Guarantees/Indemnities</t>
  </si>
  <si>
    <t>Letter of Undertaking</t>
  </si>
  <si>
    <t>In-branch Deposit Transaction Fee</t>
  </si>
  <si>
    <t>4.4.1.2.1</t>
  </si>
  <si>
    <t>Own Bank</t>
  </si>
  <si>
    <t>4.4.1.2.2</t>
  </si>
  <si>
    <t>Third Party</t>
  </si>
  <si>
    <t>Voucher Search</t>
  </si>
  <si>
    <t>8.11.1</t>
  </si>
  <si>
    <t>8.11.2</t>
  </si>
  <si>
    <r>
      <t>SAVINGS ACCOUNTS</t>
    </r>
    <r>
      <rPr>
        <b/>
        <i/>
        <sz val="18"/>
        <color indexed="12"/>
        <rFont val="Arial"/>
        <family val="2"/>
      </rPr>
      <t xml:space="preserve"> (Personal)</t>
    </r>
  </si>
  <si>
    <r>
      <t xml:space="preserve">LOANS AND DISCOUNTS </t>
    </r>
    <r>
      <rPr>
        <b/>
        <i/>
        <sz val="18"/>
        <color indexed="12"/>
        <rFont val="Arial"/>
        <family val="2"/>
      </rPr>
      <t>(Personal)</t>
    </r>
  </si>
  <si>
    <t>$35.00 per transaction</t>
  </si>
  <si>
    <t>$33.10 per transaction</t>
  </si>
  <si>
    <r>
      <t>Commitment/Acceptance Fee</t>
    </r>
    <r>
      <rPr>
        <b/>
        <sz val="18"/>
        <color indexed="17"/>
        <rFont val="Arial"/>
        <family val="2"/>
      </rPr>
      <t xml:space="preserve"> </t>
    </r>
  </si>
  <si>
    <r>
      <t xml:space="preserve">  Point of Sale Transactions</t>
    </r>
    <r>
      <rPr>
        <b/>
        <sz val="18"/>
        <color indexed="60"/>
        <rFont val="Arial"/>
        <family val="2"/>
      </rPr>
      <t xml:space="preserve"> </t>
    </r>
  </si>
  <si>
    <t>* - 50% Discount on fees to Senior Citizens</t>
  </si>
  <si>
    <t>$885.00 per card fee.  Not charged for defective card or where the card is retained by the ABM.</t>
  </si>
  <si>
    <t>1.53% of loan amount</t>
  </si>
  <si>
    <r>
      <rPr>
        <b/>
        <sz val="18"/>
        <rFont val="Arial"/>
        <family val="2"/>
      </rPr>
      <t xml:space="preserve">Source: </t>
    </r>
    <r>
      <rPr>
        <sz val="18"/>
        <rFont val="Arial"/>
        <family val="2"/>
      </rPr>
      <t xml:space="preserve">Information submitted to the Bank of Jamaica by the Building Society as at 31 December of the respective year. </t>
    </r>
  </si>
  <si>
    <t>Fees and Charges reflect a sample of the fees applicable to the building society's products 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</si>
  <si>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</si>
  <si>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>December 2019 (J$)</t>
  </si>
  <si>
    <t>Fees &amp; Charges</t>
  </si>
  <si>
    <t>$185.00 applied only if monthly average balances fall below $5,000 (Primary Savings) and $50,000.00 (Signature Savings). All monthly fees wavied after 12 months of inactivity.</t>
  </si>
  <si>
    <t>$12.10 per transaction.                                                 Declined local transaction - Visa debit only- FREE</t>
  </si>
  <si>
    <t>$24.20 per transaction</t>
  </si>
  <si>
    <t>Set up fee of $385; $385.00 for each order negotiated on due date; $385.00 for each order which cannot be processed after cycle for savings accounts. Online- Free.</t>
  </si>
  <si>
    <t xml:space="preserve">      Withdrawal </t>
  </si>
  <si>
    <t>December 2020 (J$)</t>
  </si>
  <si>
    <r>
      <rPr>
        <sz val="18"/>
        <color indexed="8"/>
        <rFont val="Arial"/>
        <family val="2"/>
      </rPr>
      <t>$60.00 per transaction.  Declined Multilink transaction - $19.25</t>
    </r>
    <r>
      <rPr>
        <b/>
        <sz val="20"/>
        <color indexed="60"/>
        <rFont val="Arial"/>
        <family val="2"/>
      </rPr>
      <t>†</t>
    </r>
  </si>
  <si>
    <t xml:space="preserve">         J$ Value Change                            '19 -'20</t>
  </si>
  <si>
    <t xml:space="preserve"> % Change                                            '19 -'20</t>
  </si>
  <si>
    <t>$59.00 per transaction</t>
  </si>
  <si>
    <t>$34.00 per transaction</t>
  </si>
  <si>
    <t>$873.61 per card fee.  Not charged for defective card or where the card is retained by the ABM.</t>
  </si>
  <si>
    <t>$1,883.42 per hour or part thereof</t>
  </si>
  <si>
    <r>
      <t>$3,698.85 Repair item (missing/incorrect information). GBP-J$737.68; USD-J$559.80</t>
    </r>
  </si>
  <si>
    <t>$180.00 applied only if monthly average balances fall below $5,000 (Primary Savings) or $50,000.00 (Signature Savings). All monthly fees wavied after 12 months of inactivity.</t>
  </si>
  <si>
    <t>$402.85 cheque less than $1M;                               $6,152.85 cheque $1M &amp; over</t>
  </si>
  <si>
    <t>Suspended</t>
  </si>
  <si>
    <t>December 2021 (J$)</t>
  </si>
  <si>
    <t>$402.85 cheque less than $1M;                                                                                 $6,152.85 cheque $1M &amp; over</t>
  </si>
  <si>
    <t>$402.85; Online - Free</t>
  </si>
  <si>
    <t xml:space="preserve">         J$ Value Change                            '20 -'21</t>
  </si>
  <si>
    <t xml:space="preserve"> % Change                                            '20 -'21</t>
  </si>
  <si>
    <r>
      <rPr>
        <sz val="18"/>
        <color indexed="8"/>
        <rFont val="Arial"/>
        <family val="2"/>
      </rPr>
      <t>$3,535.00;                                                                 Where incomplete information is received and search has to be conducted to facilitate processing an additional $425.00 will apply</t>
    </r>
    <r>
      <rPr>
        <b/>
        <sz val="26"/>
        <color indexed="10"/>
        <rFont val="Arial"/>
        <family val="2"/>
      </rPr>
      <t>*</t>
    </r>
  </si>
  <si>
    <t>$163.85;                                                                 Where incomplete information is received and search has to be conducted to facilitate processing an additional $19.71 will apply</t>
  </si>
  <si>
    <t>$3,698.85 Repair item (missing/incorrect information). GBP-J$737.68; USD-J$559.80</t>
  </si>
  <si>
    <t>Late charge of 6.105% of total monthly payment is effected for late payment; Minimum $1,725.00</t>
  </si>
  <si>
    <t>$22.25 - $59.00 per transaction</t>
  </si>
  <si>
    <r>
      <rPr>
        <sz val="18"/>
        <color indexed="10"/>
        <rFont val="Arial"/>
        <family val="2"/>
      </rPr>
      <t>-100%</t>
    </r>
    <r>
      <rPr>
        <sz val="18"/>
        <color indexed="12"/>
        <rFont val="Arial"/>
        <family val="2"/>
      </rPr>
      <t xml:space="preserve"> </t>
    </r>
  </si>
  <si>
    <r>
      <rPr>
        <sz val="18"/>
        <color indexed="10"/>
        <rFont val="Arial"/>
        <family val="2"/>
      </rPr>
      <t>($1.00)</t>
    </r>
    <r>
      <rPr>
        <sz val="18"/>
        <color indexed="12"/>
        <rFont val="Arial"/>
        <family val="2"/>
      </rPr>
      <t xml:space="preserve"> </t>
    </r>
    <r>
      <rPr>
        <sz val="18"/>
        <color indexed="8"/>
        <rFont val="Arial"/>
        <family val="2"/>
      </rPr>
      <t>per transaction.                         Declined Multilink transaction - $19.25</t>
    </r>
  </si>
  <si>
    <r>
      <rPr>
        <sz val="18"/>
        <color indexed="10"/>
        <rFont val="Arial"/>
        <family val="2"/>
      </rPr>
      <t>-2%</t>
    </r>
    <r>
      <rPr>
        <sz val="18"/>
        <color indexed="8"/>
        <rFont val="Arial"/>
        <family val="2"/>
      </rPr>
      <t xml:space="preserve"> per transaction.                         Declined Multilink transaction - 100%</t>
    </r>
  </si>
  <si>
    <r>
      <rPr>
        <sz val="18"/>
        <color indexed="8"/>
        <rFont val="Arial"/>
        <family val="2"/>
      </rPr>
      <t>$3,698.85;                                                                 Where incomplete information is received and search has to be conducted to facilitate processing an additional $444.71 will apply</t>
    </r>
    <r>
      <rPr>
        <b/>
        <sz val="26"/>
        <color indexed="10"/>
        <rFont val="Arial"/>
        <family val="2"/>
      </rPr>
      <t>*</t>
    </r>
  </si>
  <si>
    <r>
      <t xml:space="preserve">Late charge of 6.185% of total monthly payment is effected when the payment becomes past due after 10 days; </t>
    </r>
    <r>
      <rPr>
        <sz val="18"/>
        <color indexed="8"/>
        <rFont val="Arial"/>
        <family val="2"/>
      </rPr>
      <t>Minimum $1,515.00</t>
    </r>
  </si>
  <si>
    <r>
      <rPr>
        <sz val="18"/>
        <color indexed="8"/>
        <rFont val="Arial"/>
        <family val="2"/>
      </rPr>
      <t>$385.00; No charge to customers if amount withdrawn from account with US and cheque is payable to themselves. $5,825 also charged for items $1 million and over presented to other banks.</t>
    </r>
    <r>
      <rPr>
        <b/>
        <sz val="26"/>
        <color indexed="10"/>
        <rFont val="Arial"/>
        <family val="2"/>
      </rPr>
      <t>*</t>
    </r>
  </si>
  <si>
    <t>$17.85 - $327.85</t>
  </si>
  <si>
    <t>5% - 6%</t>
  </si>
  <si>
    <r>
      <t xml:space="preserve"> </t>
    </r>
    <r>
      <rPr>
        <sz val="18"/>
        <color indexed="8"/>
        <rFont val="Arial"/>
        <family val="2"/>
      </rPr>
      <t>$1,385.00;                                                                          $5,825 also charged for items $1 million and over presented to other banks</t>
    </r>
    <r>
      <rPr>
        <b/>
        <sz val="28"/>
        <color indexed="10"/>
        <rFont val="Arial"/>
        <family val="2"/>
      </rPr>
      <t>*</t>
    </r>
  </si>
  <si>
    <t>$64.20 - $1,372.20</t>
  </si>
  <si>
    <t>5% - 24%</t>
  </si>
  <si>
    <r>
      <rPr>
        <sz val="18"/>
        <color indexed="10"/>
        <rFont val="Arial"/>
        <family val="2"/>
      </rPr>
      <t>($36.75)</t>
    </r>
    <r>
      <rPr>
        <sz val="18"/>
        <color indexed="12"/>
        <rFont val="Arial"/>
        <family val="2"/>
      </rPr>
      <t xml:space="preserve"> to $0.00</t>
    </r>
  </si>
  <si>
    <r>
      <rPr>
        <sz val="18"/>
        <color indexed="10"/>
        <rFont val="Arial"/>
        <family val="2"/>
      </rPr>
      <t>-62%</t>
    </r>
    <r>
      <rPr>
        <sz val="18"/>
        <color indexed="12"/>
        <rFont val="Arial"/>
        <family val="2"/>
      </rPr>
      <t xml:space="preserve"> to 0%</t>
    </r>
  </si>
  <si>
    <r>
      <t>Minimum -</t>
    </r>
    <r>
      <rPr>
        <sz val="18"/>
        <color indexed="10"/>
        <rFont val="Arial"/>
        <family val="2"/>
      </rPr>
      <t xml:space="preserve"> ($13,326.18)</t>
    </r>
    <r>
      <rPr>
        <sz val="18"/>
        <color indexed="12"/>
        <rFont val="Arial"/>
        <family val="2"/>
      </rPr>
      <t>;                                                                                N/A of loan amount</t>
    </r>
  </si>
  <si>
    <t>$1,449.20 cheque less than $1M;                      $7,199.20 cheque $1M &amp; over</t>
  </si>
  <si>
    <t>$1,800.00 per hour or part thereof.                          Minimum $1,800.00</t>
  </si>
  <si>
    <t>$1,449.20 cheque less than $1M;                                                                       $7,199.20cheque $1M &amp; over</t>
  </si>
  <si>
    <r>
      <rPr>
        <sz val="18"/>
        <color indexed="8"/>
        <rFont val="Arial"/>
        <family val="2"/>
      </rPr>
      <t>$3,535.00 Repair item (missing/incorrect information). GBP-J$705.00; USD-J$535.00.                                   Items repaired, unable to process GBP-J$1,415.00;                           USD-J$535.00</t>
    </r>
    <r>
      <rPr>
        <sz val="26"/>
        <color indexed="10"/>
        <rFont val="Arial"/>
        <family val="2"/>
      </rPr>
      <t>*</t>
    </r>
    <r>
      <rPr>
        <sz val="18"/>
        <color indexed="12"/>
        <rFont val="Arial"/>
        <family val="2"/>
      </rPr>
      <t xml:space="preserve"> </t>
    </r>
  </si>
  <si>
    <r>
      <rPr>
        <sz val="18"/>
        <color indexed="8"/>
        <rFont val="Arial"/>
        <family val="2"/>
      </rPr>
      <t>$163.85 (Repair item);
GBP- J$32.68; 
USD- J$24.80.  
Items repaired, unable to process GBP -</t>
    </r>
    <r>
      <rPr>
        <sz val="18"/>
        <color indexed="12"/>
        <rFont val="Arial"/>
        <family val="2"/>
      </rPr>
      <t xml:space="preserve"> </t>
    </r>
    <r>
      <rPr>
        <sz val="18"/>
        <color indexed="10"/>
        <rFont val="Arial"/>
        <family val="2"/>
      </rPr>
      <t>($1,415.00)</t>
    </r>
    <r>
      <rPr>
        <sz val="18"/>
        <color indexed="8"/>
        <rFont val="Arial"/>
        <family val="2"/>
      </rPr>
      <t>; USD -</t>
    </r>
    <r>
      <rPr>
        <sz val="18"/>
        <color indexed="10"/>
        <rFont val="Arial"/>
        <family val="2"/>
      </rPr>
      <t xml:space="preserve">(J$535.00) </t>
    </r>
  </si>
  <si>
    <r>
      <rPr>
        <sz val="18"/>
        <color indexed="8"/>
        <rFont val="Arial"/>
        <family val="2"/>
      </rPr>
      <t xml:space="preserve"> 5%  (Repair item). 
GBP  5%  
USD 5%                                                Items repaired, unable to process GBP &amp; USD</t>
    </r>
    <r>
      <rPr>
        <sz val="18"/>
        <color indexed="12"/>
        <rFont val="Arial"/>
        <family val="2"/>
      </rPr>
      <t xml:space="preserve"> </t>
    </r>
    <r>
      <rPr>
        <sz val="18"/>
        <color indexed="10"/>
        <rFont val="Arial"/>
        <family val="2"/>
      </rPr>
      <t xml:space="preserve">-100% </t>
    </r>
  </si>
  <si>
    <t>Minimum  $13,326.18;                                                                                3.50% of loan amount</t>
  </si>
  <si>
    <t xml:space="preserve">Minimum  $13,326.18;                                                                                </t>
  </si>
  <si>
    <t>Minimum  100%;                                                                                1.97% of loan amount</t>
  </si>
  <si>
    <r>
      <t xml:space="preserve">Minimum </t>
    </r>
    <r>
      <rPr>
        <sz val="18"/>
        <color indexed="10"/>
        <rFont val="Arial"/>
        <family val="2"/>
      </rPr>
      <t>-100%</t>
    </r>
    <r>
      <rPr>
        <sz val="18"/>
        <color indexed="12"/>
        <rFont val="Arial"/>
        <family val="2"/>
      </rPr>
      <t xml:space="preserve">;                                                                                </t>
    </r>
    <r>
      <rPr>
        <sz val="18"/>
        <color indexed="10"/>
        <rFont val="Arial"/>
        <family val="2"/>
      </rPr>
      <t>-100%</t>
    </r>
    <r>
      <rPr>
        <sz val="18"/>
        <color indexed="12"/>
        <rFont val="Arial"/>
        <family val="2"/>
      </rPr>
      <t xml:space="preserve"> of loan amount</t>
    </r>
  </si>
  <si>
    <t xml:space="preserve">                                                         Minimum  $210.00;                                                                                </t>
  </si>
  <si>
    <t xml:space="preserve"> </t>
  </si>
  <si>
    <r>
      <rPr>
        <sz val="18"/>
        <rFont val="Arial"/>
        <family val="2"/>
      </rPr>
      <t>Late charge</t>
    </r>
    <r>
      <rPr>
        <sz val="18"/>
        <color indexed="12"/>
        <rFont val="Arial"/>
        <family val="2"/>
      </rPr>
      <t xml:space="preserve"> </t>
    </r>
    <r>
      <rPr>
        <sz val="18"/>
        <color indexed="10"/>
        <rFont val="Arial"/>
        <family val="2"/>
      </rPr>
      <t>-0.08%</t>
    </r>
    <r>
      <rPr>
        <sz val="18"/>
        <color indexed="8"/>
        <rFont val="Arial"/>
        <family val="2"/>
      </rPr>
      <t xml:space="preserve"> 
           Minimum - 14%;          </t>
    </r>
    <r>
      <rPr>
        <sz val="18"/>
        <color indexed="12"/>
        <rFont val="Arial"/>
        <family val="2"/>
      </rPr>
      <t xml:space="preserve">                                                                      </t>
    </r>
  </si>
  <si>
    <r>
      <t>$3,698.85;                                                                 Where incomplete information is received and search has to be conducted to facilitate processing an additional $444.71 will apply</t>
    </r>
    <r>
      <rPr>
        <b/>
        <sz val="26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</si>
</sst>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#,##0;[Red]#,##0"/>
    <numFmt numFmtId="186" formatCode="_(* #,##0_);_(* \(#,##0\);_(* &quot;-&quot;??_);_(@_)"/>
    <numFmt numFmtId="187" formatCode="0.0%"/>
    <numFmt numFmtId="188" formatCode="0.0_);[Red]\(0.0\)"/>
    <numFmt numFmtId="189" formatCode="#,##0.0_);\(#,##0.0\)"/>
    <numFmt numFmtId="190" formatCode="#,##0.0000"/>
    <numFmt numFmtId="191" formatCode="#,##0;[Red]\(#,##0\)"/>
    <numFmt numFmtId="192" formatCode="#,##0_ ;[Red]\(#,##0\)\ "/>
    <numFmt numFmtId="193" formatCode="#,##0.00;[Red]\(##0.0\)"/>
    <numFmt numFmtId="194" formatCode="#,##0.00;[Red]\(#,##0.0\)"/>
    <numFmt numFmtId="195" formatCode="#,##0.0;[Red]\(#,##0\)"/>
    <numFmt numFmtId="196" formatCode="#,##0.0;[Red]\(#,##0.0\)"/>
    <numFmt numFmtId="197" formatCode="#,##0.0;[Red]\(##0\)"/>
    <numFmt numFmtId="198" formatCode="#,##0.0;[Red]\(##0.0\)"/>
    <numFmt numFmtId="199" formatCode="#,##0.000;[Red]\(##0.000\)"/>
    <numFmt numFmtId="200" formatCode="#,##0;[Red]\(\(#,##0\)\)"/>
    <numFmt numFmtId="201" formatCode="#,##0.00;[Red]\(#,##0.00\)"/>
    <numFmt numFmtId="202" formatCode="#,##0.0_);[Red]\(#,##0.0\)"/>
    <numFmt numFmtId="203" formatCode="#,##0.00;[Red]\(##0.0%\)"/>
    <numFmt numFmtId="204" formatCode="#,##0.0000;[Red]\(##0.0000\)"/>
    <numFmt numFmtId="205" formatCode="#,##0.00;[Red]\(##0.00\)"/>
    <numFmt numFmtId="206" formatCode="0.000%"/>
    <numFmt numFmtId="207" formatCode="_(* #,##0.0_);_(* \(#,##0.0\);_(* &quot;-&quot;??_);_(@_)"/>
    <numFmt numFmtId="208" formatCode="0.0"/>
    <numFmt numFmtId="209" formatCode="#,##0;[Red]\(##0\)"/>
    <numFmt numFmtId="210" formatCode="#,##0.000;[Red]\(#,##0.000\)"/>
    <numFmt numFmtId="211" formatCode="#,##0.000;[Red]\(#,##0.00\)"/>
    <numFmt numFmtId="212" formatCode="#,##0_ ;\-#,##0\ "/>
    <numFmt numFmtId="213" formatCode="yyyy\ mm\ dd"/>
    <numFmt numFmtId="214" formatCode="mmm\-yyyy"/>
    <numFmt numFmtId="215" formatCode="[$-2009]dddd\,\ mmmm\ dd\,\ yyyy"/>
    <numFmt numFmtId="216" formatCode="[$-2009]dd\ mmmm\,\ yyyy;@"/>
    <numFmt numFmtId="217" formatCode="00000"/>
    <numFmt numFmtId="218" formatCode="0.000"/>
    <numFmt numFmtId="219" formatCode="&quot;J$&quot;#,##0.0;[Red]\-&quot;J$&quot;#,##0.0"/>
    <numFmt numFmtId="220" formatCode="#,##0.000"/>
    <numFmt numFmtId="221" formatCode="0.0000"/>
    <numFmt numFmtId="222" formatCode="&quot;J$&quot;#,##0"/>
    <numFmt numFmtId="223" formatCode="&quot;J$&quot;#,##0.00"/>
    <numFmt numFmtId="224" formatCode="&quot;$&quot;#,##0.00"/>
    <numFmt numFmtId="225" formatCode="0.00;[Red]0.00"/>
    <numFmt numFmtId="226" formatCode="&quot;$&quot;#,##0.00;[Red]&quot;$&quot;#,##0.00"/>
    <numFmt numFmtId="227" formatCode="#,##0.00;[Red]#,##0.00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i/>
      <sz val="18"/>
      <name val="Arial"/>
      <family val="2"/>
    </font>
    <font>
      <sz val="18"/>
      <color indexed="8"/>
      <name val="Arial"/>
      <family val="2"/>
    </font>
    <font>
      <b/>
      <i/>
      <sz val="18"/>
      <color indexed="12"/>
      <name val="Arial"/>
      <family val="2"/>
    </font>
    <font>
      <b/>
      <sz val="18"/>
      <color indexed="60"/>
      <name val="Arial"/>
      <family val="2"/>
    </font>
    <font>
      <b/>
      <sz val="18"/>
      <color indexed="17"/>
      <name val="Arial"/>
      <family val="2"/>
    </font>
    <font>
      <b/>
      <sz val="26"/>
      <color indexed="10"/>
      <name val="Arial"/>
      <family val="2"/>
    </font>
    <font>
      <b/>
      <sz val="20"/>
      <color indexed="60"/>
      <name val="Arial"/>
      <family val="2"/>
    </font>
    <font>
      <sz val="18"/>
      <color indexed="12"/>
      <name val="Arial"/>
      <family val="2"/>
    </font>
    <font>
      <sz val="26"/>
      <color indexed="10"/>
      <name val="Arial"/>
      <family val="2"/>
    </font>
    <font>
      <b/>
      <sz val="28"/>
      <color indexed="10"/>
      <name val="Arial"/>
      <family val="2"/>
    </font>
    <font>
      <sz val="18"/>
      <color indexed="10"/>
      <name val="Arial"/>
      <family val="2"/>
    </font>
    <font>
      <sz val="2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i/>
      <sz val="18"/>
      <color indexed="60"/>
      <name val="Arial"/>
      <family val="2"/>
    </font>
    <font>
      <i/>
      <sz val="18"/>
      <color indexed="60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9" tint="-0.4999699890613556"/>
      <name val="Arial"/>
      <family val="2"/>
    </font>
    <font>
      <sz val="18"/>
      <color theme="1"/>
      <name val="Arial"/>
      <family val="2"/>
    </font>
    <font>
      <sz val="18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i/>
      <sz val="18"/>
      <color theme="9" tint="-0.4999699890613556"/>
      <name val="Arial"/>
      <family val="2"/>
    </font>
    <font>
      <i/>
      <sz val="18"/>
      <color theme="9" tint="-0.4999699890613556"/>
      <name val="Arial"/>
      <family val="2"/>
    </font>
    <font>
      <b/>
      <i/>
      <sz val="18"/>
      <color rgb="FFC00000"/>
      <name val="Arial"/>
      <family val="2"/>
    </font>
    <font>
      <b/>
      <sz val="22"/>
      <color theme="1"/>
      <name val="Arial"/>
      <family val="2"/>
    </font>
    <font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21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21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6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21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13" fontId="6" fillId="0" borderId="0" xfId="0" applyNumberFormat="1" applyFont="1" applyFill="1" applyBorder="1" applyAlignment="1">
      <alignment horizontal="left"/>
    </xf>
    <xf numFmtId="213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208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208" fontId="6" fillId="0" borderId="10" xfId="0" applyNumberFormat="1" applyFont="1" applyBorder="1" applyAlignment="1">
      <alignment horizontal="left"/>
    </xf>
    <xf numFmtId="224" fontId="61" fillId="0" borderId="10" xfId="0" applyNumberFormat="1" applyFont="1" applyFill="1" applyBorder="1" applyAlignment="1">
      <alignment horizontal="center"/>
    </xf>
    <xf numFmtId="224" fontId="62" fillId="0" borderId="10" xfId="0" applyNumberFormat="1" applyFont="1" applyFill="1" applyBorder="1" applyAlignment="1">
      <alignment horizontal="center"/>
    </xf>
    <xf numFmtId="9" fontId="61" fillId="0" borderId="10" xfId="0" applyNumberFormat="1" applyFont="1" applyFill="1" applyBorder="1" applyAlignment="1">
      <alignment horizontal="center"/>
    </xf>
    <xf numFmtId="9" fontId="61" fillId="33" borderId="10" xfId="0" applyNumberFormat="1" applyFont="1" applyFill="1" applyBorder="1" applyAlignment="1" quotePrefix="1">
      <alignment horizontal="center"/>
    </xf>
    <xf numFmtId="224" fontId="61" fillId="33" borderId="10" xfId="0" applyNumberFormat="1" applyFont="1" applyFill="1" applyBorder="1" applyAlignment="1">
      <alignment horizontal="center" wrapText="1"/>
    </xf>
    <xf numFmtId="9" fontId="61" fillId="33" borderId="10" xfId="0" applyNumberFormat="1" applyFont="1" applyFill="1" applyBorder="1" applyAlignment="1">
      <alignment horizontal="center"/>
    </xf>
    <xf numFmtId="224" fontId="62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/>
    </xf>
    <xf numFmtId="224" fontId="61" fillId="0" borderId="10" xfId="0" applyNumberFormat="1" applyFont="1" applyFill="1" applyBorder="1" applyAlignment="1">
      <alignment horizontal="center" wrapText="1"/>
    </xf>
    <xf numFmtId="224" fontId="62" fillId="0" borderId="10" xfId="0" applyNumberFormat="1" applyFont="1" applyFill="1" applyBorder="1" applyAlignment="1">
      <alignment horizontal="center" wrapText="1"/>
    </xf>
    <xf numFmtId="224" fontId="62" fillId="0" borderId="10" xfId="0" applyNumberFormat="1" applyFont="1" applyFill="1" applyBorder="1" applyAlignment="1" quotePrefix="1">
      <alignment horizontal="center" wrapText="1"/>
    </xf>
    <xf numFmtId="224" fontId="61" fillId="33" borderId="10" xfId="0" applyNumberFormat="1" applyFont="1" applyFill="1" applyBorder="1" applyAlignment="1" quotePrefix="1">
      <alignment horizontal="center" wrapText="1"/>
    </xf>
    <xf numFmtId="224" fontId="62" fillId="33" borderId="10" xfId="0" applyNumberFormat="1" applyFont="1" applyFill="1" applyBorder="1" applyAlignment="1" quotePrefix="1">
      <alignment horizontal="center" wrapText="1"/>
    </xf>
    <xf numFmtId="167" fontId="61" fillId="33" borderId="10" xfId="0" applyNumberFormat="1" applyFont="1" applyFill="1" applyBorder="1" applyAlignment="1">
      <alignment horizontal="center" wrapText="1"/>
    </xf>
    <xf numFmtId="9" fontId="61" fillId="33" borderId="10" xfId="0" applyNumberFormat="1" applyFont="1" applyFill="1" applyBorder="1" applyAlignment="1" quotePrefix="1">
      <alignment horizontal="center" wrapText="1"/>
    </xf>
    <xf numFmtId="9" fontId="62" fillId="33" borderId="10" xfId="0" applyNumberFormat="1" applyFont="1" applyFill="1" applyBorder="1" applyAlignment="1" quotePrefix="1">
      <alignment horizontal="center" wrapText="1"/>
    </xf>
    <xf numFmtId="167" fontId="62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Border="1" applyAlignment="1">
      <alignment horizontal="left" wrapText="1" indent="1"/>
    </xf>
    <xf numFmtId="224" fontId="62" fillId="0" borderId="10" xfId="0" applyNumberFormat="1" applyFont="1" applyBorder="1" applyAlignment="1">
      <alignment horizontal="center" wrapText="1"/>
    </xf>
    <xf numFmtId="226" fontId="6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indent="1"/>
    </xf>
    <xf numFmtId="226" fontId="61" fillId="33" borderId="10" xfId="0" applyNumberFormat="1" applyFont="1" applyFill="1" applyBorder="1" applyAlignment="1">
      <alignment horizontal="center" wrapText="1"/>
    </xf>
    <xf numFmtId="9" fontId="6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 indent="1"/>
    </xf>
    <xf numFmtId="2" fontId="6" fillId="0" borderId="10" xfId="0" applyNumberFormat="1" applyFont="1" applyBorder="1" applyAlignment="1">
      <alignment horizontal="left"/>
    </xf>
    <xf numFmtId="167" fontId="61" fillId="33" borderId="10" xfId="0" applyNumberFormat="1" applyFont="1" applyFill="1" applyBorder="1" applyAlignment="1" quotePrefix="1">
      <alignment horizontal="center" wrapText="1"/>
    </xf>
    <xf numFmtId="208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 indent="2"/>
    </xf>
    <xf numFmtId="0" fontId="6" fillId="0" borderId="10" xfId="0" applyFont="1" applyBorder="1" applyAlignment="1" quotePrefix="1">
      <alignment horizontal="left"/>
    </xf>
    <xf numFmtId="0" fontId="8" fillId="0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24" fontId="61" fillId="0" borderId="10" xfId="0" applyNumberFormat="1" applyFont="1" applyFill="1" applyBorder="1" applyAlignment="1" quotePrefix="1">
      <alignment horizontal="center" wrapText="1"/>
    </xf>
    <xf numFmtId="224" fontId="61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indent="3"/>
    </xf>
    <xf numFmtId="0" fontId="6" fillId="33" borderId="10" xfId="0" applyFont="1" applyFill="1" applyBorder="1" applyAlignment="1">
      <alignment horizontal="left" indent="2"/>
    </xf>
    <xf numFmtId="0" fontId="63" fillId="34" borderId="11" xfId="0" applyFont="1" applyFill="1" applyBorder="1" applyAlignment="1">
      <alignment horizontal="center" wrapText="1"/>
    </xf>
    <xf numFmtId="0" fontId="64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4" fontId="61" fillId="34" borderId="10" xfId="0" applyNumberFormat="1" applyFont="1" applyFill="1" applyBorder="1" applyAlignment="1">
      <alignment/>
    </xf>
    <xf numFmtId="224" fontId="62" fillId="34" borderId="10" xfId="0" applyNumberFormat="1" applyFont="1" applyFill="1" applyBorder="1" applyAlignment="1">
      <alignment/>
    </xf>
    <xf numFmtId="4" fontId="62" fillId="34" borderId="10" xfId="0" applyNumberFormat="1" applyFont="1" applyFill="1" applyBorder="1" applyAlignment="1">
      <alignment/>
    </xf>
    <xf numFmtId="224" fontId="61" fillId="34" borderId="10" xfId="0" applyNumberFormat="1" applyFont="1" applyFill="1" applyBorder="1" applyAlignment="1">
      <alignment/>
    </xf>
    <xf numFmtId="2" fontId="61" fillId="34" borderId="10" xfId="0" applyNumberFormat="1" applyFont="1" applyFill="1" applyBorder="1" applyAlignment="1">
      <alignment/>
    </xf>
    <xf numFmtId="2" fontId="62" fillId="34" borderId="10" xfId="0" applyNumberFormat="1" applyFont="1" applyFill="1" applyBorder="1" applyAlignment="1">
      <alignment/>
    </xf>
    <xf numFmtId="224" fontId="61" fillId="34" borderId="10" xfId="0" applyNumberFormat="1" applyFont="1" applyFill="1" applyBorder="1" applyAlignment="1">
      <alignment horizontal="center"/>
    </xf>
    <xf numFmtId="224" fontId="62" fillId="34" borderId="10" xfId="0" applyNumberFormat="1" applyFont="1" applyFill="1" applyBorder="1" applyAlignment="1">
      <alignment horizontal="center"/>
    </xf>
    <xf numFmtId="9" fontId="61" fillId="34" borderId="10" xfId="0" applyNumberFormat="1" applyFont="1" applyFill="1" applyBorder="1" applyAlignment="1">
      <alignment horizontal="center"/>
    </xf>
    <xf numFmtId="9" fontId="62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/>
    </xf>
    <xf numFmtId="224" fontId="62" fillId="34" borderId="10" xfId="0" applyNumberFormat="1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wrapText="1"/>
    </xf>
    <xf numFmtId="21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213" fontId="67" fillId="0" borderId="0" xfId="0" applyNumberFormat="1" applyFont="1" applyAlignment="1">
      <alignment/>
    </xf>
    <xf numFmtId="226" fontId="61" fillId="34" borderId="10" xfId="0" applyNumberFormat="1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 quotePrefix="1">
      <alignment horizontal="center"/>
    </xf>
    <xf numFmtId="224" fontId="68" fillId="34" borderId="10" xfId="0" applyNumberFormat="1" applyFont="1" applyFill="1" applyBorder="1" applyAlignment="1">
      <alignment/>
    </xf>
    <xf numFmtId="9" fontId="69" fillId="0" borderId="10" xfId="0" applyNumberFormat="1" applyFont="1" applyFill="1" applyBorder="1" applyAlignment="1">
      <alignment horizontal="center"/>
    </xf>
    <xf numFmtId="167" fontId="62" fillId="0" borderId="10" xfId="0" applyNumberFormat="1" applyFont="1" applyFill="1" applyBorder="1" applyAlignment="1">
      <alignment horizontal="center" wrapText="1"/>
    </xf>
    <xf numFmtId="9" fontId="62" fillId="0" borderId="10" xfId="0" applyNumberFormat="1" applyFont="1" applyFill="1" applyBorder="1" applyAlignment="1" quotePrefix="1">
      <alignment horizontal="center"/>
    </xf>
    <xf numFmtId="9" fontId="69" fillId="33" borderId="10" xfId="0" applyNumberFormat="1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 wrapText="1"/>
    </xf>
    <xf numFmtId="9" fontId="69" fillId="0" borderId="10" xfId="0" applyNumberFormat="1" applyFont="1" applyFill="1" applyBorder="1" applyAlignment="1" quotePrefix="1">
      <alignment horizontal="center" wrapText="1"/>
    </xf>
    <xf numFmtId="9" fontId="62" fillId="33" borderId="10" xfId="0" applyNumberFormat="1" applyFont="1" applyFill="1" applyBorder="1" applyAlignment="1">
      <alignment horizontal="center" wrapText="1"/>
    </xf>
    <xf numFmtId="9" fontId="61" fillId="0" borderId="10" xfId="0" applyNumberFormat="1" applyFont="1" applyBorder="1" applyAlignment="1" quotePrefix="1">
      <alignment horizontal="center"/>
    </xf>
    <xf numFmtId="0" fontId="63" fillId="34" borderId="10" xfId="0" applyFont="1" applyFill="1" applyBorder="1" applyAlignment="1">
      <alignment horizontal="center" wrapText="1"/>
    </xf>
    <xf numFmtId="224" fontId="21" fillId="34" borderId="10" xfId="0" applyNumberFormat="1" applyFont="1" applyFill="1" applyBorder="1" applyAlignment="1">
      <alignment/>
    </xf>
    <xf numFmtId="9" fontId="62" fillId="0" borderId="10" xfId="0" applyNumberFormat="1" applyFont="1" applyFill="1" applyBorder="1" applyAlignment="1">
      <alignment horizontal="center"/>
    </xf>
    <xf numFmtId="9" fontId="62" fillId="33" borderId="10" xfId="0" applyNumberFormat="1" applyFont="1" applyFill="1" applyBorder="1" applyAlignment="1" quotePrefix="1">
      <alignment horizontal="center"/>
    </xf>
    <xf numFmtId="167" fontId="62" fillId="33" borderId="10" xfId="0" applyNumberFormat="1" applyFont="1" applyFill="1" applyBorder="1" applyAlignment="1" quotePrefix="1">
      <alignment horizontal="center" wrapText="1"/>
    </xf>
    <xf numFmtId="167" fontId="62" fillId="33" borderId="10" xfId="0" applyNumberFormat="1" applyFont="1" applyFill="1" applyBorder="1" applyAlignment="1">
      <alignment horizontal="center" wrapText="1"/>
    </xf>
    <xf numFmtId="9" fontId="62" fillId="33" borderId="10" xfId="0" applyNumberFormat="1" applyFont="1" applyFill="1" applyBorder="1" applyAlignment="1">
      <alignment horizontal="center"/>
    </xf>
    <xf numFmtId="9" fontId="62" fillId="0" borderId="10" xfId="0" applyNumberFormat="1" applyFont="1" applyFill="1" applyBorder="1" applyAlignment="1">
      <alignment horizontal="center" wrapText="1"/>
    </xf>
    <xf numFmtId="226" fontId="62" fillId="0" borderId="10" xfId="0" applyNumberFormat="1" applyFont="1" applyFill="1" applyBorder="1" applyAlignment="1">
      <alignment horizontal="center" wrapText="1"/>
    </xf>
    <xf numFmtId="226" fontId="62" fillId="34" borderId="10" xfId="0" applyNumberFormat="1" applyFont="1" applyFill="1" applyBorder="1" applyAlignment="1">
      <alignment horizontal="center" wrapText="1"/>
    </xf>
    <xf numFmtId="9" fontId="62" fillId="34" borderId="10" xfId="0" applyNumberFormat="1" applyFont="1" applyFill="1" applyBorder="1" applyAlignment="1" quotePrefix="1">
      <alignment horizontal="center"/>
    </xf>
    <xf numFmtId="226" fontId="62" fillId="33" borderId="10" xfId="0" applyNumberFormat="1" applyFont="1" applyFill="1" applyBorder="1" applyAlignment="1">
      <alignment horizontal="center" wrapText="1"/>
    </xf>
    <xf numFmtId="224" fontId="61" fillId="0" borderId="10" xfId="0" applyNumberFormat="1" applyFont="1" applyBorder="1" applyAlignment="1">
      <alignment horizontal="left" vertical="center" wrapText="1"/>
    </xf>
    <xf numFmtId="224" fontId="61" fillId="0" borderId="10" xfId="0" applyNumberFormat="1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Fisd_Shared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09" sqref="D109"/>
    </sheetView>
  </sheetViews>
  <sheetFormatPr defaultColWidth="9.00390625" defaultRowHeight="12.75"/>
  <cols>
    <col min="1" max="1" width="14.57421875" style="1" customWidth="1"/>
    <col min="2" max="2" width="81.28125" style="2" customWidth="1"/>
    <col min="3" max="3" width="81.00390625" style="1" customWidth="1"/>
    <col min="4" max="4" width="77.28125" style="1" customWidth="1"/>
    <col min="5" max="5" width="79.421875" style="1" customWidth="1"/>
    <col min="6" max="6" width="60.28125" style="1" customWidth="1"/>
    <col min="7" max="7" width="57.140625" style="1" customWidth="1"/>
    <col min="8" max="9" width="51.8515625" style="1" customWidth="1"/>
    <col min="10" max="16384" width="9.00390625" style="1" customWidth="1"/>
  </cols>
  <sheetData>
    <row r="1" spans="1:5" ht="17.25">
      <c r="A1" s="121"/>
      <c r="B1" s="121"/>
      <c r="C1" s="4"/>
      <c r="D1" s="4"/>
      <c r="E1" s="4"/>
    </row>
    <row r="2" spans="1:5" ht="17.25">
      <c r="A2" s="121"/>
      <c r="B2" s="121"/>
      <c r="C2" s="4"/>
      <c r="D2" s="4"/>
      <c r="E2" s="4"/>
    </row>
    <row r="3" spans="1:5" ht="17.25">
      <c r="A3" s="121"/>
      <c r="B3" s="121"/>
      <c r="C3" s="4"/>
      <c r="D3" s="4"/>
      <c r="E3" s="4"/>
    </row>
    <row r="4" spans="1:5" ht="17.25">
      <c r="A4" s="4"/>
      <c r="B4" s="4"/>
      <c r="C4" s="4"/>
      <c r="D4" s="4"/>
      <c r="E4" s="4"/>
    </row>
    <row r="5" spans="1:9" s="3" customFormat="1" ht="48" customHeight="1">
      <c r="A5" s="122"/>
      <c r="B5" s="122" t="s">
        <v>0</v>
      </c>
      <c r="C5" s="118" t="s">
        <v>124</v>
      </c>
      <c r="D5" s="119"/>
      <c r="E5" s="120"/>
      <c r="F5" s="118" t="s">
        <v>50</v>
      </c>
      <c r="G5" s="119"/>
      <c r="H5" s="119"/>
      <c r="I5" s="119"/>
    </row>
    <row r="6" spans="1:9" s="3" customFormat="1" ht="58.5" customHeight="1">
      <c r="A6" s="123"/>
      <c r="B6" s="123"/>
      <c r="C6" s="70" t="s">
        <v>123</v>
      </c>
      <c r="D6" s="70" t="s">
        <v>130</v>
      </c>
      <c r="E6" s="71" t="s">
        <v>142</v>
      </c>
      <c r="F6" s="104" t="s">
        <v>132</v>
      </c>
      <c r="G6" s="104" t="s">
        <v>133</v>
      </c>
      <c r="H6" s="72" t="s">
        <v>145</v>
      </c>
      <c r="I6" s="72" t="s">
        <v>146</v>
      </c>
    </row>
    <row r="7" spans="1:9" ht="34.5" customHeight="1">
      <c r="A7" s="54">
        <v>2</v>
      </c>
      <c r="B7" s="55" t="s">
        <v>111</v>
      </c>
      <c r="C7" s="74"/>
      <c r="D7" s="74"/>
      <c r="E7" s="73"/>
      <c r="F7" s="75"/>
      <c r="G7" s="75"/>
      <c r="H7" s="75"/>
      <c r="I7" s="75"/>
    </row>
    <row r="8" spans="1:9" ht="55.5" customHeight="1">
      <c r="A8" s="22">
        <v>2.1</v>
      </c>
      <c r="B8" s="56" t="s">
        <v>103</v>
      </c>
      <c r="C8" s="27">
        <v>385</v>
      </c>
      <c r="D8" s="27">
        <v>380</v>
      </c>
      <c r="E8" s="29">
        <v>380</v>
      </c>
      <c r="F8" s="42">
        <f>D8-C8</f>
        <v>-5</v>
      </c>
      <c r="G8" s="96">
        <f>F8/C8</f>
        <v>-0.012987012987012988</v>
      </c>
      <c r="H8" s="24">
        <v>0</v>
      </c>
      <c r="I8" s="106">
        <v>0</v>
      </c>
    </row>
    <row r="9" spans="1:9" ht="55.5" customHeight="1">
      <c r="A9" s="22">
        <v>2.2</v>
      </c>
      <c r="B9" s="56" t="s">
        <v>3</v>
      </c>
      <c r="C9" s="27">
        <v>385</v>
      </c>
      <c r="D9" s="27">
        <v>380</v>
      </c>
      <c r="E9" s="29">
        <v>380</v>
      </c>
      <c r="F9" s="42">
        <f>D9-C9</f>
        <v>-5</v>
      </c>
      <c r="G9" s="96">
        <f>F9/C9</f>
        <v>-0.012987012987012988</v>
      </c>
      <c r="H9" s="24">
        <v>0</v>
      </c>
      <c r="I9" s="106">
        <v>0</v>
      </c>
    </row>
    <row r="10" spans="1:9" ht="106.5" customHeight="1">
      <c r="A10" s="22">
        <v>2.3</v>
      </c>
      <c r="B10" s="56" t="s">
        <v>64</v>
      </c>
      <c r="C10" s="89" t="s">
        <v>125</v>
      </c>
      <c r="D10" s="89" t="s">
        <v>139</v>
      </c>
      <c r="E10" s="100" t="s">
        <v>139</v>
      </c>
      <c r="F10" s="97">
        <f>180-185</f>
        <v>-5</v>
      </c>
      <c r="G10" s="96">
        <f>F10/185</f>
        <v>-0.02702702702702703</v>
      </c>
      <c r="H10" s="35">
        <v>0</v>
      </c>
      <c r="I10" s="106">
        <v>0</v>
      </c>
    </row>
    <row r="11" spans="1:9" ht="42.75" customHeight="1">
      <c r="A11" s="22">
        <v>2.4</v>
      </c>
      <c r="B11" s="56" t="s">
        <v>2</v>
      </c>
      <c r="C11" s="37" t="s">
        <v>141</v>
      </c>
      <c r="D11" s="37" t="s">
        <v>141</v>
      </c>
      <c r="E11" s="38" t="s">
        <v>141</v>
      </c>
      <c r="F11" s="37">
        <v>0</v>
      </c>
      <c r="G11" s="26">
        <v>0</v>
      </c>
      <c r="H11" s="38">
        <v>0</v>
      </c>
      <c r="I11" s="107">
        <v>0</v>
      </c>
    </row>
    <row r="12" spans="1:9" ht="34.5" customHeight="1">
      <c r="A12" s="20">
        <v>3</v>
      </c>
      <c r="B12" s="21" t="s">
        <v>67</v>
      </c>
      <c r="C12" s="77"/>
      <c r="D12" s="77"/>
      <c r="E12" s="77"/>
      <c r="F12" s="76"/>
      <c r="G12" s="76"/>
      <c r="H12" s="78"/>
      <c r="I12" s="78"/>
    </row>
    <row r="13" spans="1:9" s="9" customFormat="1" ht="131.25" customHeight="1">
      <c r="A13" s="57">
        <v>3.1</v>
      </c>
      <c r="B13" s="48" t="s">
        <v>68</v>
      </c>
      <c r="C13" s="29" t="s">
        <v>147</v>
      </c>
      <c r="D13" s="29" t="s">
        <v>155</v>
      </c>
      <c r="E13" s="29" t="s">
        <v>179</v>
      </c>
      <c r="F13" s="53" t="s">
        <v>148</v>
      </c>
      <c r="G13" s="40">
        <v>0.05</v>
      </c>
      <c r="H13" s="108">
        <v>0</v>
      </c>
      <c r="I13" s="41">
        <v>0</v>
      </c>
    </row>
    <row r="14" spans="1:9" s="9" customFormat="1" ht="138" customHeight="1">
      <c r="A14" s="30">
        <v>3.2</v>
      </c>
      <c r="B14" s="31" t="s">
        <v>69</v>
      </c>
      <c r="C14" s="29" t="s">
        <v>169</v>
      </c>
      <c r="D14" s="27" t="s">
        <v>138</v>
      </c>
      <c r="E14" s="29" t="s">
        <v>149</v>
      </c>
      <c r="F14" s="111" t="s">
        <v>170</v>
      </c>
      <c r="G14" s="111" t="s">
        <v>171</v>
      </c>
      <c r="H14" s="29">
        <v>0</v>
      </c>
      <c r="I14" s="102">
        <v>0</v>
      </c>
    </row>
    <row r="15" spans="1:9" ht="33" customHeight="1">
      <c r="A15" s="54">
        <v>4</v>
      </c>
      <c r="B15" s="55" t="s">
        <v>70</v>
      </c>
      <c r="C15" s="77"/>
      <c r="D15" s="77"/>
      <c r="E15" s="77"/>
      <c r="F15" s="78"/>
      <c r="G15" s="78"/>
      <c r="H15" s="78"/>
      <c r="I15" s="78"/>
    </row>
    <row r="16" spans="1:9" ht="34.5" customHeight="1">
      <c r="A16" s="33">
        <v>4.1</v>
      </c>
      <c r="B16" s="58" t="s">
        <v>5</v>
      </c>
      <c r="C16" s="77"/>
      <c r="D16" s="77"/>
      <c r="E16" s="77"/>
      <c r="F16" s="78"/>
      <c r="G16" s="78"/>
      <c r="H16" s="78"/>
      <c r="I16" s="78"/>
    </row>
    <row r="17" spans="1:9" ht="34.5" customHeight="1">
      <c r="A17" s="30" t="s">
        <v>6</v>
      </c>
      <c r="B17" s="32" t="s">
        <v>71</v>
      </c>
      <c r="C17" s="77"/>
      <c r="D17" s="77"/>
      <c r="E17" s="77"/>
      <c r="F17" s="78"/>
      <c r="G17" s="78"/>
      <c r="H17" s="78"/>
      <c r="I17" s="78"/>
    </row>
    <row r="18" spans="1:9" s="3" customFormat="1" ht="40.5" customHeight="1">
      <c r="A18" s="30" t="s">
        <v>7</v>
      </c>
      <c r="B18" s="59" t="s">
        <v>129</v>
      </c>
      <c r="C18" s="34" t="s">
        <v>98</v>
      </c>
      <c r="D18" s="34" t="s">
        <v>134</v>
      </c>
      <c r="E18" s="35" t="s">
        <v>151</v>
      </c>
      <c r="F18" s="42">
        <f>59-60</f>
        <v>-1</v>
      </c>
      <c r="G18" s="96">
        <f>F18/60</f>
        <v>-0.016666666666666666</v>
      </c>
      <c r="H18" s="24" t="s">
        <v>163</v>
      </c>
      <c r="I18" s="98" t="s">
        <v>164</v>
      </c>
    </row>
    <row r="19" spans="1:9" s="3" customFormat="1" ht="34.5" customHeight="1">
      <c r="A19" s="33" t="s">
        <v>8</v>
      </c>
      <c r="B19" s="59" t="s">
        <v>73</v>
      </c>
      <c r="C19" s="23" t="s">
        <v>56</v>
      </c>
      <c r="D19" s="23" t="s">
        <v>56</v>
      </c>
      <c r="E19" s="24" t="s">
        <v>56</v>
      </c>
      <c r="F19" s="23">
        <v>0</v>
      </c>
      <c r="G19" s="25">
        <v>0</v>
      </c>
      <c r="H19" s="24">
        <v>0</v>
      </c>
      <c r="I19" s="106">
        <v>0</v>
      </c>
    </row>
    <row r="20" spans="1:9" s="3" customFormat="1" ht="34.5" customHeight="1">
      <c r="A20" s="33" t="s">
        <v>9</v>
      </c>
      <c r="B20" s="44" t="s">
        <v>74</v>
      </c>
      <c r="C20" s="23" t="s">
        <v>56</v>
      </c>
      <c r="D20" s="23" t="s">
        <v>56</v>
      </c>
      <c r="E20" s="24" t="s">
        <v>56</v>
      </c>
      <c r="F20" s="23">
        <v>0</v>
      </c>
      <c r="G20" s="25">
        <v>0</v>
      </c>
      <c r="H20" s="24">
        <v>0</v>
      </c>
      <c r="I20" s="106">
        <v>0</v>
      </c>
    </row>
    <row r="21" spans="1:9" s="3" customFormat="1" ht="34.5" customHeight="1">
      <c r="A21" s="30" t="s">
        <v>10</v>
      </c>
      <c r="B21" s="59" t="s">
        <v>75</v>
      </c>
      <c r="C21" s="34" t="s">
        <v>98</v>
      </c>
      <c r="D21" s="34" t="s">
        <v>134</v>
      </c>
      <c r="E21" s="35" t="s">
        <v>134</v>
      </c>
      <c r="F21" s="42">
        <f>59-60</f>
        <v>-1</v>
      </c>
      <c r="G21" s="96">
        <f>F21/60</f>
        <v>-0.016666666666666666</v>
      </c>
      <c r="H21" s="24">
        <v>0</v>
      </c>
      <c r="I21" s="106">
        <v>0</v>
      </c>
    </row>
    <row r="22" spans="1:9" s="3" customFormat="1" ht="76.5" customHeight="1">
      <c r="A22" s="33" t="s">
        <v>11</v>
      </c>
      <c r="B22" s="44" t="s">
        <v>76</v>
      </c>
      <c r="C22" s="34" t="s">
        <v>126</v>
      </c>
      <c r="D22" s="34" t="s">
        <v>56</v>
      </c>
      <c r="E22" s="24" t="s">
        <v>56</v>
      </c>
      <c r="F22" s="42">
        <f>0-12.1</f>
        <v>-12.1</v>
      </c>
      <c r="G22" s="98" t="s">
        <v>152</v>
      </c>
      <c r="H22" s="24">
        <v>0</v>
      </c>
      <c r="I22" s="106">
        <v>0</v>
      </c>
    </row>
    <row r="23" spans="1:9" s="3" customFormat="1" ht="34.5" customHeight="1">
      <c r="A23" s="30" t="s">
        <v>49</v>
      </c>
      <c r="B23" s="59" t="s">
        <v>77</v>
      </c>
      <c r="C23" s="34" t="s">
        <v>127</v>
      </c>
      <c r="D23" s="34" t="s">
        <v>56</v>
      </c>
      <c r="E23" s="35" t="s">
        <v>56</v>
      </c>
      <c r="F23" s="42">
        <f>0-24.2</f>
        <v>-24.2</v>
      </c>
      <c r="G23" s="96">
        <f>F23/24.2</f>
        <v>-1</v>
      </c>
      <c r="H23" s="24">
        <v>0</v>
      </c>
      <c r="I23" s="106">
        <v>0</v>
      </c>
    </row>
    <row r="24" spans="1:9" s="3" customFormat="1" ht="34.5" customHeight="1">
      <c r="A24" s="30" t="s">
        <v>12</v>
      </c>
      <c r="B24" s="32" t="s">
        <v>62</v>
      </c>
      <c r="C24" s="79"/>
      <c r="D24" s="79"/>
      <c r="E24" s="77"/>
      <c r="F24" s="75"/>
      <c r="G24" s="75"/>
      <c r="H24" s="75"/>
      <c r="I24" s="75"/>
    </row>
    <row r="25" spans="1:9" s="3" customFormat="1" ht="45" customHeight="1">
      <c r="A25" s="30" t="s">
        <v>13</v>
      </c>
      <c r="B25" s="59" t="s">
        <v>72</v>
      </c>
      <c r="C25" s="34" t="s">
        <v>98</v>
      </c>
      <c r="D25" s="34" t="s">
        <v>134</v>
      </c>
      <c r="E25" s="35" t="s">
        <v>134</v>
      </c>
      <c r="F25" s="42">
        <f>59-60</f>
        <v>-1</v>
      </c>
      <c r="G25" s="99">
        <f>F25/60</f>
        <v>-0.016666666666666666</v>
      </c>
      <c r="H25" s="108">
        <v>0</v>
      </c>
      <c r="I25" s="102">
        <v>0</v>
      </c>
    </row>
    <row r="26" spans="1:9" s="3" customFormat="1" ht="34.5" customHeight="1">
      <c r="A26" s="33" t="s">
        <v>14</v>
      </c>
      <c r="B26" s="59" t="s">
        <v>73</v>
      </c>
      <c r="C26" s="23" t="s">
        <v>56</v>
      </c>
      <c r="D26" s="23" t="s">
        <v>56</v>
      </c>
      <c r="E26" s="24" t="s">
        <v>56</v>
      </c>
      <c r="F26" s="39">
        <v>0</v>
      </c>
      <c r="G26" s="28">
        <v>0</v>
      </c>
      <c r="H26" s="109">
        <v>0</v>
      </c>
      <c r="I26" s="110">
        <v>0</v>
      </c>
    </row>
    <row r="27" spans="1:9" s="3" customFormat="1" ht="42" customHeight="1">
      <c r="A27" s="30" t="s">
        <v>15</v>
      </c>
      <c r="B27" s="59" t="s">
        <v>74</v>
      </c>
      <c r="C27" s="34" t="s">
        <v>113</v>
      </c>
      <c r="D27" s="34" t="s">
        <v>135</v>
      </c>
      <c r="E27" s="35" t="s">
        <v>135</v>
      </c>
      <c r="F27" s="42">
        <f>34-35</f>
        <v>-1</v>
      </c>
      <c r="G27" s="96">
        <f>F27/35</f>
        <v>-0.02857142857142857</v>
      </c>
      <c r="H27" s="24">
        <v>0</v>
      </c>
      <c r="I27" s="106">
        <v>0</v>
      </c>
    </row>
    <row r="28" spans="1:9" s="3" customFormat="1" ht="45.75" customHeight="1">
      <c r="A28" s="33" t="s">
        <v>16</v>
      </c>
      <c r="B28" s="44" t="s">
        <v>78</v>
      </c>
      <c r="C28" s="34" t="s">
        <v>98</v>
      </c>
      <c r="D28" s="34" t="s">
        <v>134</v>
      </c>
      <c r="E28" s="35" t="s">
        <v>134</v>
      </c>
      <c r="F28" s="42">
        <f>59-60</f>
        <v>-1</v>
      </c>
      <c r="G28" s="99">
        <f>F28/60</f>
        <v>-0.016666666666666666</v>
      </c>
      <c r="H28" s="108">
        <v>0</v>
      </c>
      <c r="I28" s="102">
        <v>0</v>
      </c>
    </row>
    <row r="29" spans="1:9" s="3" customFormat="1" ht="51.75" customHeight="1">
      <c r="A29" s="30" t="s">
        <v>17</v>
      </c>
      <c r="B29" s="59" t="s">
        <v>76</v>
      </c>
      <c r="C29" s="66" t="s">
        <v>114</v>
      </c>
      <c r="D29" s="66" t="s">
        <v>56</v>
      </c>
      <c r="E29" s="36" t="s">
        <v>56</v>
      </c>
      <c r="F29" s="42">
        <f>0-33.1</f>
        <v>-33.1</v>
      </c>
      <c r="G29" s="101">
        <v>-1</v>
      </c>
      <c r="H29" s="38">
        <v>0</v>
      </c>
      <c r="I29" s="41">
        <v>0</v>
      </c>
    </row>
    <row r="30" spans="1:9" ht="34.5" customHeight="1">
      <c r="A30" s="60" t="s">
        <v>48</v>
      </c>
      <c r="B30" s="59" t="s">
        <v>77</v>
      </c>
      <c r="C30" s="23" t="s">
        <v>1</v>
      </c>
      <c r="D30" s="23" t="s">
        <v>1</v>
      </c>
      <c r="E30" s="24" t="s">
        <v>1</v>
      </c>
      <c r="F30" s="23" t="s">
        <v>1</v>
      </c>
      <c r="G30" s="23" t="s">
        <v>1</v>
      </c>
      <c r="H30" s="24" t="s">
        <v>1</v>
      </c>
      <c r="I30" s="24" t="s">
        <v>1</v>
      </c>
    </row>
    <row r="31" spans="1:9" ht="73.5" customHeight="1">
      <c r="A31" s="33">
        <v>4.2</v>
      </c>
      <c r="B31" s="31" t="s">
        <v>116</v>
      </c>
      <c r="C31" s="29" t="s">
        <v>131</v>
      </c>
      <c r="D31" s="27">
        <v>59</v>
      </c>
      <c r="E31" s="29">
        <v>59</v>
      </c>
      <c r="F31" s="29" t="s">
        <v>153</v>
      </c>
      <c r="G31" s="41" t="s">
        <v>154</v>
      </c>
      <c r="H31" s="29">
        <v>0</v>
      </c>
      <c r="I31" s="102">
        <v>0</v>
      </c>
    </row>
    <row r="32" spans="1:9" ht="82.5" customHeight="1">
      <c r="A32" s="33">
        <v>4.3</v>
      </c>
      <c r="B32" s="69" t="s">
        <v>79</v>
      </c>
      <c r="C32" s="34" t="s">
        <v>118</v>
      </c>
      <c r="D32" s="34" t="s">
        <v>136</v>
      </c>
      <c r="E32" s="35" t="s">
        <v>136</v>
      </c>
      <c r="F32" s="42">
        <f>873.61-885</f>
        <v>-11.389999999999986</v>
      </c>
      <c r="G32" s="96">
        <f>F32/885</f>
        <v>-0.012870056497175125</v>
      </c>
      <c r="H32" s="42">
        <v>0</v>
      </c>
      <c r="I32" s="106">
        <v>0</v>
      </c>
    </row>
    <row r="33" spans="1:9" ht="34.5" customHeight="1">
      <c r="A33" s="30">
        <v>4.4</v>
      </c>
      <c r="B33" s="43" t="s">
        <v>18</v>
      </c>
      <c r="C33" s="95"/>
      <c r="D33" s="95"/>
      <c r="E33" s="105"/>
      <c r="F33" s="81"/>
      <c r="G33" s="81"/>
      <c r="H33" s="81"/>
      <c r="I33" s="81"/>
    </row>
    <row r="34" spans="1:9" s="3" customFormat="1" ht="34.5" customHeight="1">
      <c r="A34" s="33" t="s">
        <v>80</v>
      </c>
      <c r="B34" s="43" t="s">
        <v>59</v>
      </c>
      <c r="C34" s="82"/>
      <c r="D34" s="82"/>
      <c r="E34" s="83"/>
      <c r="F34" s="83"/>
      <c r="G34" s="85"/>
      <c r="H34" s="83"/>
      <c r="I34" s="85"/>
    </row>
    <row r="35" spans="1:9" s="3" customFormat="1" ht="34.5" customHeight="1">
      <c r="A35" s="33" t="s">
        <v>81</v>
      </c>
      <c r="B35" s="48" t="s">
        <v>82</v>
      </c>
      <c r="C35" s="23" t="s">
        <v>56</v>
      </c>
      <c r="D35" s="23" t="s">
        <v>56</v>
      </c>
      <c r="E35" s="24" t="s">
        <v>56</v>
      </c>
      <c r="F35" s="23">
        <v>0</v>
      </c>
      <c r="G35" s="25">
        <v>0</v>
      </c>
      <c r="H35" s="24">
        <v>0</v>
      </c>
      <c r="I35" s="106">
        <v>0</v>
      </c>
    </row>
    <row r="36" spans="1:9" s="3" customFormat="1" ht="34.5" customHeight="1">
      <c r="A36" s="33" t="s">
        <v>83</v>
      </c>
      <c r="B36" s="58" t="s">
        <v>100</v>
      </c>
      <c r="C36" s="82"/>
      <c r="D36" s="82"/>
      <c r="E36" s="83"/>
      <c r="F36" s="82"/>
      <c r="G36" s="84"/>
      <c r="H36" s="83"/>
      <c r="I36" s="85"/>
    </row>
    <row r="37" spans="1:9" s="3" customFormat="1" ht="34.5" customHeight="1">
      <c r="A37" s="33" t="s">
        <v>104</v>
      </c>
      <c r="B37" s="68" t="s">
        <v>105</v>
      </c>
      <c r="C37" s="23" t="s">
        <v>56</v>
      </c>
      <c r="D37" s="23" t="s">
        <v>56</v>
      </c>
      <c r="E37" s="24" t="s">
        <v>56</v>
      </c>
      <c r="F37" s="23">
        <v>0</v>
      </c>
      <c r="G37" s="25">
        <v>0</v>
      </c>
      <c r="H37" s="24">
        <v>0</v>
      </c>
      <c r="I37" s="106">
        <v>0</v>
      </c>
    </row>
    <row r="38" spans="1:9" s="3" customFormat="1" ht="34.5" customHeight="1">
      <c r="A38" s="33" t="s">
        <v>106</v>
      </c>
      <c r="B38" s="68" t="s">
        <v>107</v>
      </c>
      <c r="C38" s="23" t="s">
        <v>56</v>
      </c>
      <c r="D38" s="23" t="s">
        <v>56</v>
      </c>
      <c r="E38" s="24" t="s">
        <v>56</v>
      </c>
      <c r="F38" s="23">
        <v>0</v>
      </c>
      <c r="G38" s="25">
        <v>0</v>
      </c>
      <c r="H38" s="24">
        <v>0</v>
      </c>
      <c r="I38" s="106">
        <v>0</v>
      </c>
    </row>
    <row r="39" spans="1:9" ht="34.5" customHeight="1">
      <c r="A39" s="20">
        <v>5</v>
      </c>
      <c r="B39" s="21" t="s">
        <v>84</v>
      </c>
      <c r="C39" s="79"/>
      <c r="D39" s="79"/>
      <c r="E39" s="77"/>
      <c r="F39" s="80"/>
      <c r="G39" s="80"/>
      <c r="H39" s="81"/>
      <c r="I39" s="81"/>
    </row>
    <row r="40" spans="1:9" ht="46.5" customHeight="1">
      <c r="A40" s="33">
        <v>5.1</v>
      </c>
      <c r="B40" s="61" t="s">
        <v>19</v>
      </c>
      <c r="C40" s="23" t="s">
        <v>1</v>
      </c>
      <c r="D40" s="23" t="s">
        <v>1</v>
      </c>
      <c r="E40" s="24" t="s">
        <v>1</v>
      </c>
      <c r="F40" s="23" t="s">
        <v>1</v>
      </c>
      <c r="G40" s="23" t="s">
        <v>1</v>
      </c>
      <c r="H40" s="24" t="s">
        <v>1</v>
      </c>
      <c r="I40" s="24" t="s">
        <v>1</v>
      </c>
    </row>
    <row r="41" spans="1:9" ht="52.5" customHeight="1">
      <c r="A41" s="33">
        <v>5.2</v>
      </c>
      <c r="B41" s="61" t="s">
        <v>20</v>
      </c>
      <c r="C41" s="23" t="s">
        <v>1</v>
      </c>
      <c r="D41" s="23" t="s">
        <v>1</v>
      </c>
      <c r="E41" s="24" t="s">
        <v>1</v>
      </c>
      <c r="F41" s="23" t="s">
        <v>1</v>
      </c>
      <c r="G41" s="23" t="s">
        <v>1</v>
      </c>
      <c r="H41" s="24" t="s">
        <v>1</v>
      </c>
      <c r="I41" s="24" t="s">
        <v>1</v>
      </c>
    </row>
    <row r="42" spans="1:9" ht="34.5" customHeight="1">
      <c r="A42" s="20">
        <v>6</v>
      </c>
      <c r="B42" s="21" t="s">
        <v>112</v>
      </c>
      <c r="C42" s="79"/>
      <c r="D42" s="79"/>
      <c r="E42" s="77"/>
      <c r="F42" s="74"/>
      <c r="G42" s="74"/>
      <c r="H42" s="75"/>
      <c r="I42" s="75"/>
    </row>
    <row r="43" spans="1:9" ht="54.75" customHeight="1">
      <c r="A43" s="30">
        <v>6.1</v>
      </c>
      <c r="B43" s="31" t="s">
        <v>115</v>
      </c>
      <c r="C43" s="67" t="s">
        <v>119</v>
      </c>
      <c r="D43" s="67" t="s">
        <v>172</v>
      </c>
      <c r="E43" s="35" t="s">
        <v>1</v>
      </c>
      <c r="F43" s="67" t="s">
        <v>173</v>
      </c>
      <c r="G43" s="67" t="s">
        <v>174</v>
      </c>
      <c r="H43" s="35" t="s">
        <v>165</v>
      </c>
      <c r="I43" s="35" t="s">
        <v>175</v>
      </c>
    </row>
    <row r="44" spans="1:9" ht="54" customHeight="1">
      <c r="A44" s="30">
        <v>6.2</v>
      </c>
      <c r="B44" s="31" t="s">
        <v>21</v>
      </c>
      <c r="C44" s="23" t="s">
        <v>1</v>
      </c>
      <c r="D44" s="23" t="s">
        <v>1</v>
      </c>
      <c r="E44" s="24" t="s">
        <v>1</v>
      </c>
      <c r="F44" s="23" t="s">
        <v>1</v>
      </c>
      <c r="G44" s="23" t="s">
        <v>1</v>
      </c>
      <c r="H44" s="42" t="s">
        <v>1</v>
      </c>
      <c r="I44" s="42" t="s">
        <v>1</v>
      </c>
    </row>
    <row r="45" spans="1:9" ht="51" customHeight="1">
      <c r="A45" s="30">
        <v>6.3</v>
      </c>
      <c r="B45" s="31" t="s">
        <v>85</v>
      </c>
      <c r="C45" s="23" t="s">
        <v>1</v>
      </c>
      <c r="D45" s="23" t="s">
        <v>1</v>
      </c>
      <c r="E45" s="24" t="s">
        <v>1</v>
      </c>
      <c r="F45" s="23" t="s">
        <v>1</v>
      </c>
      <c r="G45" s="23" t="s">
        <v>1</v>
      </c>
      <c r="H45" s="42" t="s">
        <v>1</v>
      </c>
      <c r="I45" s="42" t="s">
        <v>1</v>
      </c>
    </row>
    <row r="46" spans="1:9" ht="92.25" customHeight="1">
      <c r="A46" s="30">
        <v>6.4</v>
      </c>
      <c r="B46" s="31" t="s">
        <v>86</v>
      </c>
      <c r="C46" s="116" t="s">
        <v>156</v>
      </c>
      <c r="D46" s="117" t="s">
        <v>150</v>
      </c>
      <c r="E46" s="46" t="s">
        <v>150</v>
      </c>
      <c r="F46" s="34" t="s">
        <v>176</v>
      </c>
      <c r="G46" s="36" t="s">
        <v>178</v>
      </c>
      <c r="H46" s="42" t="s">
        <v>1</v>
      </c>
      <c r="I46" s="106">
        <v>0</v>
      </c>
    </row>
    <row r="47" spans="1:9" ht="36" customHeight="1">
      <c r="A47" s="33">
        <v>6.5</v>
      </c>
      <c r="B47" s="31" t="s">
        <v>101</v>
      </c>
      <c r="C47" s="23" t="s">
        <v>1</v>
      </c>
      <c r="D47" s="23" t="s">
        <v>1</v>
      </c>
      <c r="E47" s="24" t="s">
        <v>1</v>
      </c>
      <c r="F47" s="23" t="s">
        <v>1</v>
      </c>
      <c r="G47" s="23" t="s">
        <v>1</v>
      </c>
      <c r="H47" s="42" t="s">
        <v>1</v>
      </c>
      <c r="I47" s="42" t="s">
        <v>1</v>
      </c>
    </row>
    <row r="48" spans="1:9" ht="36.75" customHeight="1">
      <c r="A48" s="30">
        <v>6.6</v>
      </c>
      <c r="B48" s="31" t="s">
        <v>102</v>
      </c>
      <c r="C48" s="23" t="s">
        <v>1</v>
      </c>
      <c r="D48" s="23" t="s">
        <v>1</v>
      </c>
      <c r="E48" s="24" t="s">
        <v>1</v>
      </c>
      <c r="F48" s="23" t="s">
        <v>1</v>
      </c>
      <c r="G48" s="23" t="s">
        <v>177</v>
      </c>
      <c r="H48" s="42" t="s">
        <v>1</v>
      </c>
      <c r="I48" s="42" t="s">
        <v>1</v>
      </c>
    </row>
    <row r="49" spans="1:9" ht="34.5" customHeight="1">
      <c r="A49" s="20">
        <v>7</v>
      </c>
      <c r="B49" s="21" t="s">
        <v>87</v>
      </c>
      <c r="C49" s="79"/>
      <c r="D49" s="79"/>
      <c r="E49" s="77"/>
      <c r="F49" s="76"/>
      <c r="G49" s="76"/>
      <c r="H49" s="78"/>
      <c r="I49" s="78"/>
    </row>
    <row r="50" spans="1:9" ht="34.5" customHeight="1">
      <c r="A50" s="30">
        <v>7.1</v>
      </c>
      <c r="B50" s="43" t="s">
        <v>22</v>
      </c>
      <c r="C50" s="79"/>
      <c r="D50" s="79"/>
      <c r="E50" s="77"/>
      <c r="F50" s="76"/>
      <c r="G50" s="76"/>
      <c r="H50" s="78"/>
      <c r="I50" s="78"/>
    </row>
    <row r="51" spans="1:9" ht="39" customHeight="1">
      <c r="A51" s="30" t="s">
        <v>23</v>
      </c>
      <c r="B51" s="45" t="s">
        <v>88</v>
      </c>
      <c r="C51" s="23" t="s">
        <v>1</v>
      </c>
      <c r="D51" s="23" t="s">
        <v>1</v>
      </c>
      <c r="E51" s="24" t="s">
        <v>1</v>
      </c>
      <c r="F51" s="23" t="s">
        <v>1</v>
      </c>
      <c r="G51" s="23" t="s">
        <v>1</v>
      </c>
      <c r="H51" s="42" t="s">
        <v>1</v>
      </c>
      <c r="I51" s="42" t="s">
        <v>1</v>
      </c>
    </row>
    <row r="52" spans="1:9" ht="34.5" customHeight="1">
      <c r="A52" s="33" t="s">
        <v>24</v>
      </c>
      <c r="B52" s="61" t="s">
        <v>89</v>
      </c>
      <c r="C52" s="23" t="s">
        <v>1</v>
      </c>
      <c r="D52" s="23" t="s">
        <v>1</v>
      </c>
      <c r="E52" s="24" t="s">
        <v>1</v>
      </c>
      <c r="F52" s="23" t="s">
        <v>1</v>
      </c>
      <c r="G52" s="23" t="s">
        <v>1</v>
      </c>
      <c r="H52" s="42" t="s">
        <v>1</v>
      </c>
      <c r="I52" s="42" t="s">
        <v>1</v>
      </c>
    </row>
    <row r="53" spans="1:9" ht="34.5" customHeight="1">
      <c r="A53" s="62" t="s">
        <v>25</v>
      </c>
      <c r="B53" s="63" t="s">
        <v>26</v>
      </c>
      <c r="C53" s="23" t="s">
        <v>1</v>
      </c>
      <c r="D53" s="23" t="s">
        <v>1</v>
      </c>
      <c r="E53" s="24" t="s">
        <v>1</v>
      </c>
      <c r="F53" s="23" t="s">
        <v>1</v>
      </c>
      <c r="G53" s="23" t="s">
        <v>1</v>
      </c>
      <c r="H53" s="42" t="s">
        <v>1</v>
      </c>
      <c r="I53" s="42" t="s">
        <v>1</v>
      </c>
    </row>
    <row r="54" spans="1:9" ht="34.5" customHeight="1">
      <c r="A54" s="30">
        <v>7.2</v>
      </c>
      <c r="B54" s="43" t="s">
        <v>27</v>
      </c>
      <c r="C54" s="79"/>
      <c r="D54" s="79"/>
      <c r="E54" s="77"/>
      <c r="F54" s="76"/>
      <c r="G54" s="76"/>
      <c r="H54" s="78"/>
      <c r="I54" s="78"/>
    </row>
    <row r="55" spans="1:9" ht="34.5" customHeight="1">
      <c r="A55" s="30" t="s">
        <v>28</v>
      </c>
      <c r="B55" s="45" t="s">
        <v>88</v>
      </c>
      <c r="C55" s="23" t="s">
        <v>1</v>
      </c>
      <c r="D55" s="23" t="s">
        <v>1</v>
      </c>
      <c r="E55" s="24" t="s">
        <v>1</v>
      </c>
      <c r="F55" s="23" t="s">
        <v>1</v>
      </c>
      <c r="G55" s="23" t="s">
        <v>1</v>
      </c>
      <c r="H55" s="42" t="s">
        <v>1</v>
      </c>
      <c r="I55" s="42" t="s">
        <v>1</v>
      </c>
    </row>
    <row r="56" spans="1:9" ht="34.5" customHeight="1">
      <c r="A56" s="33" t="s">
        <v>29</v>
      </c>
      <c r="B56" s="61" t="s">
        <v>89</v>
      </c>
      <c r="C56" s="23" t="s">
        <v>1</v>
      </c>
      <c r="D56" s="23" t="s">
        <v>1</v>
      </c>
      <c r="E56" s="24" t="s">
        <v>1</v>
      </c>
      <c r="F56" s="23" t="s">
        <v>1</v>
      </c>
      <c r="G56" s="23" t="s">
        <v>1</v>
      </c>
      <c r="H56" s="42" t="s">
        <v>1</v>
      </c>
      <c r="I56" s="42" t="s">
        <v>1</v>
      </c>
    </row>
    <row r="57" spans="1:9" ht="34.5" customHeight="1">
      <c r="A57" s="33" t="s">
        <v>30</v>
      </c>
      <c r="B57" s="63" t="s">
        <v>26</v>
      </c>
      <c r="C57" s="23" t="s">
        <v>1</v>
      </c>
      <c r="D57" s="23" t="s">
        <v>1</v>
      </c>
      <c r="E57" s="24" t="s">
        <v>1</v>
      </c>
      <c r="F57" s="23" t="s">
        <v>1</v>
      </c>
      <c r="G57" s="23" t="s">
        <v>1</v>
      </c>
      <c r="H57" s="42" t="s">
        <v>1</v>
      </c>
      <c r="I57" s="42" t="s">
        <v>1</v>
      </c>
    </row>
    <row r="58" spans="1:9" ht="34.5" customHeight="1">
      <c r="A58" s="30">
        <v>7.3</v>
      </c>
      <c r="B58" s="43" t="s">
        <v>31</v>
      </c>
      <c r="C58" s="79"/>
      <c r="D58" s="79"/>
      <c r="E58" s="77"/>
      <c r="F58" s="76"/>
      <c r="G58" s="76"/>
      <c r="H58" s="78"/>
      <c r="I58" s="78"/>
    </row>
    <row r="59" spans="1:9" ht="34.5" customHeight="1">
      <c r="A59" s="64" t="s">
        <v>32</v>
      </c>
      <c r="B59" s="45" t="s">
        <v>88</v>
      </c>
      <c r="C59" s="23" t="s">
        <v>1</v>
      </c>
      <c r="D59" s="23" t="s">
        <v>1</v>
      </c>
      <c r="E59" s="24" t="s">
        <v>1</v>
      </c>
      <c r="F59" s="23" t="s">
        <v>1</v>
      </c>
      <c r="G59" s="23" t="s">
        <v>1</v>
      </c>
      <c r="H59" s="42" t="s">
        <v>1</v>
      </c>
      <c r="I59" s="42" t="s">
        <v>1</v>
      </c>
    </row>
    <row r="60" spans="1:9" ht="34.5" customHeight="1">
      <c r="A60" s="30" t="s">
        <v>33</v>
      </c>
      <c r="B60" s="61" t="s">
        <v>89</v>
      </c>
      <c r="C60" s="23" t="s">
        <v>1</v>
      </c>
      <c r="D60" s="23" t="s">
        <v>1</v>
      </c>
      <c r="E60" s="24" t="s">
        <v>1</v>
      </c>
      <c r="F60" s="23" t="s">
        <v>1</v>
      </c>
      <c r="G60" s="23" t="s">
        <v>1</v>
      </c>
      <c r="H60" s="42" t="s">
        <v>1</v>
      </c>
      <c r="I60" s="42" t="s">
        <v>1</v>
      </c>
    </row>
    <row r="61" spans="1:9" ht="34.5" customHeight="1">
      <c r="A61" s="33" t="s">
        <v>34</v>
      </c>
      <c r="B61" s="63" t="s">
        <v>26</v>
      </c>
      <c r="C61" s="23" t="s">
        <v>1</v>
      </c>
      <c r="D61" s="23" t="s">
        <v>1</v>
      </c>
      <c r="E61" s="24" t="s">
        <v>1</v>
      </c>
      <c r="F61" s="23" t="s">
        <v>1</v>
      </c>
      <c r="G61" s="23" t="s">
        <v>1</v>
      </c>
      <c r="H61" s="42" t="s">
        <v>1</v>
      </c>
      <c r="I61" s="42" t="s">
        <v>1</v>
      </c>
    </row>
    <row r="62" spans="1:9" ht="34.5" customHeight="1">
      <c r="A62" s="22">
        <v>7.4</v>
      </c>
      <c r="B62" s="43" t="s">
        <v>35</v>
      </c>
      <c r="C62" s="79"/>
      <c r="D62" s="79"/>
      <c r="E62" s="77"/>
      <c r="F62" s="76"/>
      <c r="G62" s="76"/>
      <c r="H62" s="78"/>
      <c r="I62" s="78"/>
    </row>
    <row r="63" spans="1:9" ht="34.5" customHeight="1">
      <c r="A63" s="30" t="s">
        <v>36</v>
      </c>
      <c r="B63" s="45" t="s">
        <v>88</v>
      </c>
      <c r="C63" s="23" t="s">
        <v>1</v>
      </c>
      <c r="D63" s="23" t="s">
        <v>1</v>
      </c>
      <c r="E63" s="24" t="s">
        <v>1</v>
      </c>
      <c r="F63" s="23" t="s">
        <v>1</v>
      </c>
      <c r="G63" s="23" t="s">
        <v>1</v>
      </c>
      <c r="H63" s="42" t="s">
        <v>1</v>
      </c>
      <c r="I63" s="42" t="s">
        <v>1</v>
      </c>
    </row>
    <row r="64" spans="1:9" ht="34.5" customHeight="1">
      <c r="A64" s="30" t="s">
        <v>37</v>
      </c>
      <c r="B64" s="61" t="s">
        <v>89</v>
      </c>
      <c r="C64" s="23" t="s">
        <v>1</v>
      </c>
      <c r="D64" s="23" t="s">
        <v>1</v>
      </c>
      <c r="E64" s="24" t="s">
        <v>1</v>
      </c>
      <c r="F64" s="23" t="s">
        <v>1</v>
      </c>
      <c r="G64" s="23" t="s">
        <v>1</v>
      </c>
      <c r="H64" s="42" t="s">
        <v>1</v>
      </c>
      <c r="I64" s="42" t="s">
        <v>1</v>
      </c>
    </row>
    <row r="65" spans="1:9" ht="34.5" customHeight="1">
      <c r="A65" s="30" t="s">
        <v>38</v>
      </c>
      <c r="B65" s="63" t="s">
        <v>26</v>
      </c>
      <c r="C65" s="23" t="s">
        <v>1</v>
      </c>
      <c r="D65" s="23" t="s">
        <v>1</v>
      </c>
      <c r="E65" s="24" t="s">
        <v>1</v>
      </c>
      <c r="F65" s="23" t="s">
        <v>1</v>
      </c>
      <c r="G65" s="23" t="s">
        <v>1</v>
      </c>
      <c r="H65" s="42" t="s">
        <v>1</v>
      </c>
      <c r="I65" s="42" t="s">
        <v>1</v>
      </c>
    </row>
    <row r="66" spans="1:9" ht="34.5" customHeight="1">
      <c r="A66" s="30">
        <v>7.5</v>
      </c>
      <c r="B66" s="43" t="s">
        <v>90</v>
      </c>
      <c r="C66" s="79"/>
      <c r="D66" s="79"/>
      <c r="E66" s="77"/>
      <c r="F66" s="76"/>
      <c r="G66" s="76"/>
      <c r="H66" s="78"/>
      <c r="I66" s="78"/>
    </row>
    <row r="67" spans="1:9" ht="34.5" customHeight="1">
      <c r="A67" s="30" t="s">
        <v>39</v>
      </c>
      <c r="B67" s="45" t="s">
        <v>88</v>
      </c>
      <c r="C67" s="23" t="s">
        <v>1</v>
      </c>
      <c r="D67" s="23" t="s">
        <v>1</v>
      </c>
      <c r="E67" s="24" t="s">
        <v>1</v>
      </c>
      <c r="F67" s="23" t="s">
        <v>1</v>
      </c>
      <c r="G67" s="23" t="s">
        <v>1</v>
      </c>
      <c r="H67" s="42" t="s">
        <v>1</v>
      </c>
      <c r="I67" s="42" t="s">
        <v>1</v>
      </c>
    </row>
    <row r="68" spans="1:9" ht="34.5" customHeight="1">
      <c r="A68" s="30" t="s">
        <v>40</v>
      </c>
      <c r="B68" s="61" t="s">
        <v>89</v>
      </c>
      <c r="C68" s="23" t="s">
        <v>1</v>
      </c>
      <c r="D68" s="23" t="s">
        <v>1</v>
      </c>
      <c r="E68" s="24" t="s">
        <v>1</v>
      </c>
      <c r="F68" s="23" t="s">
        <v>1</v>
      </c>
      <c r="G68" s="23" t="s">
        <v>1</v>
      </c>
      <c r="H68" s="42" t="s">
        <v>1</v>
      </c>
      <c r="I68" s="42" t="s">
        <v>1</v>
      </c>
    </row>
    <row r="69" spans="1:9" ht="34.5" customHeight="1">
      <c r="A69" s="33" t="s">
        <v>41</v>
      </c>
      <c r="B69" s="63" t="s">
        <v>26</v>
      </c>
      <c r="C69" s="23" t="s">
        <v>1</v>
      </c>
      <c r="D69" s="23" t="s">
        <v>1</v>
      </c>
      <c r="E69" s="24" t="s">
        <v>1</v>
      </c>
      <c r="F69" s="23" t="s">
        <v>1</v>
      </c>
      <c r="G69" s="23" t="s">
        <v>1</v>
      </c>
      <c r="H69" s="42" t="s">
        <v>1</v>
      </c>
      <c r="I69" s="42" t="s">
        <v>1</v>
      </c>
    </row>
    <row r="70" spans="1:9" ht="34.5" customHeight="1">
      <c r="A70" s="20">
        <v>8</v>
      </c>
      <c r="B70" s="65" t="s">
        <v>91</v>
      </c>
      <c r="C70" s="79"/>
      <c r="D70" s="79"/>
      <c r="E70" s="77"/>
      <c r="F70" s="76"/>
      <c r="G70" s="76"/>
      <c r="H70" s="78"/>
      <c r="I70" s="78"/>
    </row>
    <row r="71" spans="1:9" s="3" customFormat="1" ht="42.75" customHeight="1">
      <c r="A71" s="30">
        <v>8.1</v>
      </c>
      <c r="B71" s="48" t="s">
        <v>42</v>
      </c>
      <c r="C71" s="23" t="s">
        <v>1</v>
      </c>
      <c r="D71" s="23" t="s">
        <v>1</v>
      </c>
      <c r="E71" s="24" t="s">
        <v>1</v>
      </c>
      <c r="F71" s="23" t="s">
        <v>1</v>
      </c>
      <c r="G71" s="23" t="s">
        <v>1</v>
      </c>
      <c r="H71" s="42" t="s">
        <v>1</v>
      </c>
      <c r="I71" s="42" t="s">
        <v>1</v>
      </c>
    </row>
    <row r="72" spans="1:9" s="3" customFormat="1" ht="34.5" customHeight="1">
      <c r="A72" s="30">
        <v>8.2</v>
      </c>
      <c r="B72" s="31" t="s">
        <v>43</v>
      </c>
      <c r="C72" s="23" t="s">
        <v>1</v>
      </c>
      <c r="D72" s="23" t="s">
        <v>1</v>
      </c>
      <c r="E72" s="24" t="s">
        <v>1</v>
      </c>
      <c r="F72" s="23" t="s">
        <v>1</v>
      </c>
      <c r="G72" s="23" t="s">
        <v>1</v>
      </c>
      <c r="H72" s="42" t="s">
        <v>1</v>
      </c>
      <c r="I72" s="42" t="s">
        <v>1</v>
      </c>
    </row>
    <row r="73" spans="1:9" ht="34.5" customHeight="1">
      <c r="A73" s="30">
        <v>8.3</v>
      </c>
      <c r="B73" s="43" t="s">
        <v>51</v>
      </c>
      <c r="C73" s="83"/>
      <c r="D73" s="83"/>
      <c r="E73" s="83"/>
      <c r="F73" s="86"/>
      <c r="G73" s="86"/>
      <c r="H73" s="87"/>
      <c r="I73" s="87"/>
    </row>
    <row r="74" spans="1:9" s="3" customFormat="1" ht="111" customHeight="1">
      <c r="A74" s="33" t="s">
        <v>46</v>
      </c>
      <c r="B74" s="48" t="s">
        <v>52</v>
      </c>
      <c r="C74" s="35" t="s">
        <v>157</v>
      </c>
      <c r="D74" s="34" t="s">
        <v>140</v>
      </c>
      <c r="E74" s="35" t="s">
        <v>143</v>
      </c>
      <c r="F74" s="34" t="s">
        <v>158</v>
      </c>
      <c r="G74" s="103" t="s">
        <v>159</v>
      </c>
      <c r="H74" s="38">
        <v>0</v>
      </c>
      <c r="I74" s="107">
        <v>0</v>
      </c>
    </row>
    <row r="75" spans="1:9" s="3" customFormat="1" ht="84" customHeight="1">
      <c r="A75" s="33" t="s">
        <v>47</v>
      </c>
      <c r="B75" s="48" t="s">
        <v>65</v>
      </c>
      <c r="C75" s="35" t="s">
        <v>160</v>
      </c>
      <c r="D75" s="34" t="s">
        <v>166</v>
      </c>
      <c r="E75" s="35" t="s">
        <v>168</v>
      </c>
      <c r="F75" s="34" t="s">
        <v>161</v>
      </c>
      <c r="G75" s="103" t="s">
        <v>162</v>
      </c>
      <c r="H75" s="38">
        <v>0</v>
      </c>
      <c r="I75" s="107">
        <v>0</v>
      </c>
    </row>
    <row r="76" spans="1:9" s="3" customFormat="1" ht="34.5" customHeight="1">
      <c r="A76" s="30">
        <v>8.4</v>
      </c>
      <c r="B76" s="31" t="s">
        <v>44</v>
      </c>
      <c r="C76" s="23" t="s">
        <v>1</v>
      </c>
      <c r="D76" s="23" t="s">
        <v>1</v>
      </c>
      <c r="E76" s="24" t="s">
        <v>1</v>
      </c>
      <c r="F76" s="23" t="s">
        <v>1</v>
      </c>
      <c r="G76" s="23" t="s">
        <v>1</v>
      </c>
      <c r="H76" s="24" t="s">
        <v>1</v>
      </c>
      <c r="I76" s="24" t="s">
        <v>1</v>
      </c>
    </row>
    <row r="77" spans="1:9" s="9" customFormat="1" ht="104.25" customHeight="1">
      <c r="A77" s="30">
        <v>8.5</v>
      </c>
      <c r="B77" s="31" t="s">
        <v>45</v>
      </c>
      <c r="C77" s="27" t="s">
        <v>128</v>
      </c>
      <c r="D77" s="27" t="s">
        <v>144</v>
      </c>
      <c r="E77" s="29" t="s">
        <v>144</v>
      </c>
      <c r="F77" s="27">
        <v>17.85</v>
      </c>
      <c r="G77" s="40">
        <v>0.05</v>
      </c>
      <c r="H77" s="38">
        <v>0</v>
      </c>
      <c r="I77" s="107">
        <v>0</v>
      </c>
    </row>
    <row r="78" spans="1:9" ht="49.5" customHeight="1">
      <c r="A78" s="30">
        <v>8.6</v>
      </c>
      <c r="B78" s="45" t="s">
        <v>4</v>
      </c>
      <c r="C78" s="67">
        <v>1500</v>
      </c>
      <c r="D78" s="67">
        <v>2862.66</v>
      </c>
      <c r="E78" s="46">
        <v>2862.66</v>
      </c>
      <c r="F78" s="47">
        <f>D78-C78</f>
        <v>1362.6599999999999</v>
      </c>
      <c r="G78" s="50">
        <f>F78/C78</f>
        <v>0.9084399999999999</v>
      </c>
      <c r="H78" s="24">
        <v>0</v>
      </c>
      <c r="I78" s="111">
        <v>0</v>
      </c>
    </row>
    <row r="79" spans="1:9" s="3" customFormat="1" ht="34.5" customHeight="1">
      <c r="A79" s="33">
        <v>8.7</v>
      </c>
      <c r="B79" s="51" t="s">
        <v>92</v>
      </c>
      <c r="C79" s="82"/>
      <c r="D79" s="82"/>
      <c r="E79" s="83"/>
      <c r="F79" s="86"/>
      <c r="G79" s="86"/>
      <c r="H79" s="87"/>
      <c r="I79" s="87"/>
    </row>
    <row r="80" spans="1:9" s="3" customFormat="1" ht="34.5" customHeight="1">
      <c r="A80" s="33" t="s">
        <v>57</v>
      </c>
      <c r="B80" s="48" t="s">
        <v>93</v>
      </c>
      <c r="C80" s="34" t="s">
        <v>1</v>
      </c>
      <c r="D80" s="34" t="s">
        <v>1</v>
      </c>
      <c r="E80" s="35" t="s">
        <v>1</v>
      </c>
      <c r="F80" s="23" t="s">
        <v>1</v>
      </c>
      <c r="G80" s="23" t="s">
        <v>1</v>
      </c>
      <c r="H80" s="35" t="s">
        <v>1</v>
      </c>
      <c r="I80" s="35" t="s">
        <v>1</v>
      </c>
    </row>
    <row r="81" spans="1:9" s="3" customFormat="1" ht="34.5" customHeight="1">
      <c r="A81" s="33" t="s">
        <v>58</v>
      </c>
      <c r="B81" s="48" t="s">
        <v>94</v>
      </c>
      <c r="C81" s="34" t="s">
        <v>1</v>
      </c>
      <c r="D81" s="34" t="s">
        <v>1</v>
      </c>
      <c r="E81" s="35" t="s">
        <v>1</v>
      </c>
      <c r="F81" s="23" t="s">
        <v>1</v>
      </c>
      <c r="G81" s="23" t="s">
        <v>1</v>
      </c>
      <c r="H81" s="35" t="s">
        <v>1</v>
      </c>
      <c r="I81" s="35" t="s">
        <v>1</v>
      </c>
    </row>
    <row r="82" spans="1:9" s="3" customFormat="1" ht="63" customHeight="1">
      <c r="A82" s="33">
        <v>8.8</v>
      </c>
      <c r="B82" s="31" t="s">
        <v>108</v>
      </c>
      <c r="C82" s="34" t="s">
        <v>167</v>
      </c>
      <c r="D82" s="34" t="s">
        <v>137</v>
      </c>
      <c r="E82" s="35" t="s">
        <v>137</v>
      </c>
      <c r="F82" s="47">
        <f>1883.42-1800</f>
        <v>83.42000000000007</v>
      </c>
      <c r="G82" s="50">
        <f>F82/1800</f>
        <v>0.04634444444444449</v>
      </c>
      <c r="H82" s="112">
        <v>0</v>
      </c>
      <c r="I82" s="111">
        <v>0</v>
      </c>
    </row>
    <row r="83" spans="1:9" s="9" customFormat="1" ht="55.5" customHeight="1">
      <c r="A83" s="52">
        <v>8.11</v>
      </c>
      <c r="B83" s="43" t="s">
        <v>95</v>
      </c>
      <c r="C83" s="88"/>
      <c r="D83" s="88"/>
      <c r="E83" s="88"/>
      <c r="F83" s="93"/>
      <c r="G83" s="94"/>
      <c r="H83" s="113"/>
      <c r="I83" s="114"/>
    </row>
    <row r="84" spans="1:9" s="9" customFormat="1" ht="43.5" customHeight="1">
      <c r="A84" s="30" t="s">
        <v>109</v>
      </c>
      <c r="B84" s="31" t="s">
        <v>96</v>
      </c>
      <c r="C84" s="27" t="s">
        <v>1</v>
      </c>
      <c r="D84" s="27" t="s">
        <v>1</v>
      </c>
      <c r="E84" s="29" t="s">
        <v>1</v>
      </c>
      <c r="F84" s="23" t="s">
        <v>1</v>
      </c>
      <c r="G84" s="23" t="s">
        <v>1</v>
      </c>
      <c r="H84" s="29" t="s">
        <v>1</v>
      </c>
      <c r="I84" s="29" t="s">
        <v>1</v>
      </c>
    </row>
    <row r="85" spans="1:9" s="9" customFormat="1" ht="43.5" customHeight="1">
      <c r="A85" s="30" t="s">
        <v>110</v>
      </c>
      <c r="B85" s="31" t="s">
        <v>97</v>
      </c>
      <c r="C85" s="27" t="s">
        <v>56</v>
      </c>
      <c r="D85" s="27" t="s">
        <v>56</v>
      </c>
      <c r="E85" s="29" t="s">
        <v>56</v>
      </c>
      <c r="F85" s="49">
        <v>0</v>
      </c>
      <c r="G85" s="26">
        <v>0</v>
      </c>
      <c r="H85" s="115">
        <v>0</v>
      </c>
      <c r="I85" s="107">
        <v>0</v>
      </c>
    </row>
    <row r="86" spans="1:7" ht="20.25">
      <c r="A86" s="5"/>
      <c r="B86" s="6"/>
      <c r="C86" s="7"/>
      <c r="D86" s="7"/>
      <c r="E86" s="7"/>
      <c r="F86" s="5"/>
      <c r="G86" s="5"/>
    </row>
    <row r="87" spans="1:7" ht="22.5">
      <c r="A87" s="12" t="s">
        <v>120</v>
      </c>
      <c r="B87" s="13"/>
      <c r="C87" s="8"/>
      <c r="D87" s="8"/>
      <c r="E87" s="8"/>
      <c r="F87" s="5"/>
      <c r="G87" s="5"/>
    </row>
    <row r="88" spans="1:7" ht="22.5">
      <c r="A88" s="12"/>
      <c r="B88" s="13"/>
      <c r="C88" s="8"/>
      <c r="D88" s="8"/>
      <c r="E88" s="8"/>
      <c r="F88" s="5"/>
      <c r="G88" s="5"/>
    </row>
    <row r="89" spans="1:7" ht="22.5">
      <c r="A89" s="14" t="s">
        <v>61</v>
      </c>
      <c r="B89" s="13"/>
      <c r="C89" s="8"/>
      <c r="D89" s="8"/>
      <c r="E89" s="8"/>
      <c r="F89" s="5"/>
      <c r="G89" s="5"/>
    </row>
    <row r="90" spans="1:7" ht="24.75" customHeight="1">
      <c r="A90" s="15" t="s">
        <v>53</v>
      </c>
      <c r="B90" s="16" t="s">
        <v>121</v>
      </c>
      <c r="C90" s="12"/>
      <c r="D90" s="12"/>
      <c r="E90" s="12"/>
      <c r="F90" s="5"/>
      <c r="G90" s="5"/>
    </row>
    <row r="91" spans="1:7" ht="26.25" customHeight="1">
      <c r="A91" s="15" t="s">
        <v>54</v>
      </c>
      <c r="B91" s="17" t="s">
        <v>63</v>
      </c>
      <c r="C91" s="12"/>
      <c r="D91" s="12"/>
      <c r="E91" s="12"/>
      <c r="F91" s="5"/>
      <c r="G91" s="5"/>
    </row>
    <row r="92" spans="1:7" ht="25.5" customHeight="1">
      <c r="A92" s="15" t="s">
        <v>55</v>
      </c>
      <c r="B92" s="18" t="s">
        <v>122</v>
      </c>
      <c r="C92" s="12"/>
      <c r="D92" s="12"/>
      <c r="E92" s="12"/>
      <c r="F92" s="5"/>
      <c r="G92" s="5"/>
    </row>
    <row r="93" spans="1:7" ht="27.75" customHeight="1">
      <c r="A93" s="15" t="s">
        <v>60</v>
      </c>
      <c r="B93" s="19" t="s">
        <v>66</v>
      </c>
      <c r="C93" s="12"/>
      <c r="D93" s="12"/>
      <c r="E93" s="12"/>
      <c r="F93" s="5"/>
      <c r="G93" s="5"/>
    </row>
    <row r="94" spans="1:7" ht="27.75" customHeight="1">
      <c r="A94" s="15"/>
      <c r="B94" s="19"/>
      <c r="C94" s="12"/>
      <c r="D94" s="12"/>
      <c r="E94" s="12"/>
      <c r="F94" s="5"/>
      <c r="G94" s="5"/>
    </row>
    <row r="95" spans="1:5" ht="29.25" customHeight="1">
      <c r="A95" s="11"/>
      <c r="B95" s="90" t="s">
        <v>99</v>
      </c>
      <c r="C95" s="91"/>
      <c r="D95" s="91"/>
      <c r="E95" s="91"/>
    </row>
    <row r="96" spans="1:5" ht="24">
      <c r="A96" s="10"/>
      <c r="B96" s="92" t="s">
        <v>117</v>
      </c>
      <c r="C96" s="12"/>
      <c r="D96" s="12"/>
      <c r="E96" s="12"/>
    </row>
    <row r="97" ht="29.25" customHeight="1"/>
  </sheetData>
  <sheetProtection/>
  <mergeCells count="7">
    <mergeCell ref="C5:E5"/>
    <mergeCell ref="F5:I5"/>
    <mergeCell ref="A1:B1"/>
    <mergeCell ref="A2:B2"/>
    <mergeCell ref="A3:B3"/>
    <mergeCell ref="A5:A6"/>
    <mergeCell ref="B5:B6"/>
  </mergeCells>
  <printOptions/>
  <pageMargins left="0.4330708661417323" right="0.15748031496062992" top="1.220472440944882" bottom="0.5511811023622047" header="0.7874015748031497" footer="0.5118110236220472"/>
  <pageSetup horizontalDpi="600" verticalDpi="600" orientation="landscape" scale="24" r:id="rId1"/>
  <headerFooter alignWithMargins="0">
    <oddHeader>&amp;L&amp;20
BS 1A&amp;C&amp;"Arial,Bold"&amp;28PRELIMINARY THE SCOTIA JAMAICA  BUILDING SOCIETY 
SCHEDULE OF FEES  AND CHARGES 2019 - 2021 
Pursuant to Section (64)(g)(ii) of the Banking Services Act</oddHeader>
  </headerFooter>
  <rowBreaks count="2" manualBreakCount="2">
    <brk id="32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2021-07-13T17:04:56Z</cp:lastPrinted>
  <dcterms:created xsi:type="dcterms:W3CDTF">2008-03-25T19:46:19Z</dcterms:created>
  <dcterms:modified xsi:type="dcterms:W3CDTF">2022-06-21T20:44:21Z</dcterms:modified>
  <cp:category/>
  <cp:version/>
  <cp:contentType/>
  <cp:contentStatus/>
</cp:coreProperties>
</file>