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56" windowHeight="5400" tabRatio="615" activeTab="0"/>
  </bookViews>
  <sheets>
    <sheet name="FGB" sheetId="1" r:id="rId1"/>
    <sheet name="SO1" sheetId="2" r:id="rId2"/>
  </sheets>
  <externalReferences>
    <externalReference r:id="rId5"/>
    <externalReference r:id="rId6"/>
    <externalReference r:id="rId7"/>
    <externalReference r:id="rId8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'FGB'!$A$1:$I$109</definedName>
    <definedName name="_xlnm.Print_Titles" localSheetId="0">'FGB'!$1:$2</definedName>
  </definedNames>
  <calcPr fullCalcOnLoad="1"/>
</workbook>
</file>

<file path=xl/sharedStrings.xml><?xml version="1.0" encoding="utf-8"?>
<sst xmlns="http://schemas.openxmlformats.org/spreadsheetml/2006/main" count="769" uniqueCount="476">
  <si>
    <t>SERVICES</t>
  </si>
  <si>
    <t>Interim Statement</t>
  </si>
  <si>
    <t>Cheque Returned NSF</t>
  </si>
  <si>
    <t>Free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</si>
  <si>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</si>
  <si>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</si>
  <si>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</si>
  <si>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</si>
  <si>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</si>
  <si>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</si>
  <si>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</si>
  <si>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</si>
  <si>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</si>
  <si>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</si>
  <si>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</si>
  <si>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</si>
  <si>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</si>
  <si>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</si>
  <si>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</si>
  <si>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</si>
  <si>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</si>
  <si>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</si>
  <si>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</si>
  <si>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</si>
  <si>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</si>
  <si>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</si>
  <si>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</si>
  <si>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</si>
  <si>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</si>
  <si>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</si>
  <si>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</si>
  <si>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</si>
  <si>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</si>
  <si>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</si>
  <si>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</si>
  <si>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</si>
  <si>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</si>
  <si>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</si>
  <si>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</si>
  <si>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</si>
  <si>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</si>
  <si>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</si>
  <si>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</si>
  <si>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</si>
  <si>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</si>
  <si>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</si>
  <si>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</si>
  <si>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</si>
  <si>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</si>
  <si>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</si>
  <si>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</si>
  <si>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</si>
  <si>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</si>
  <si>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</si>
  <si>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</si>
  <si>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</si>
  <si>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</si>
  <si>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</si>
  <si>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</si>
  <si>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</si>
  <si>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</si>
  <si>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</si>
  <si>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</si>
  <si>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</si>
  <si>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 xml:space="preserve">      Deposit</t>
  </si>
  <si>
    <t>4.1.1.6</t>
  </si>
  <si>
    <t>4.1.2.6</t>
  </si>
  <si>
    <t>8.3.1</t>
  </si>
  <si>
    <t>8.3.2</t>
  </si>
  <si>
    <t>ANNUAL / Y-T-D  CHANGES</t>
  </si>
  <si>
    <t>Manager's Cheque:</t>
  </si>
  <si>
    <t>(iii)</t>
  </si>
  <si>
    <t xml:space="preserve"> (ii) </t>
  </si>
  <si>
    <t xml:space="preserve"> (i).</t>
  </si>
  <si>
    <t>Notes</t>
  </si>
  <si>
    <t>Personal</t>
  </si>
  <si>
    <t>8.7.1</t>
  </si>
  <si>
    <t>8.7.2</t>
  </si>
  <si>
    <t xml:space="preserve">    Own Bank </t>
  </si>
  <si>
    <t xml:space="preserve">    Other Banks' Cheque</t>
  </si>
  <si>
    <t>Cheque Encashment Fee:</t>
  </si>
  <si>
    <t>(iv)</t>
  </si>
  <si>
    <t>F E E S  A N D  C H A R G E S</t>
  </si>
  <si>
    <t>Fees and Charges reflect a sample of the fees applicable to the bank's products / services, and are not to be interpreted as an exhaustive list.</t>
  </si>
  <si>
    <t>Fees and Charges include applicable taxes.</t>
  </si>
  <si>
    <r>
      <rPr>
        <b/>
        <sz val="16"/>
        <rFont val="Arial"/>
        <family val="2"/>
      </rPr>
      <t>Source:</t>
    </r>
    <r>
      <rPr>
        <sz val="16"/>
        <rFont val="Arial"/>
        <family val="2"/>
      </rPr>
      <t xml:space="preserve">    Information submitted to the Bank of Jamaica by the Commercial Bank as at 31 December of the respective years. </t>
    </r>
  </si>
  <si>
    <t>A 100% increase represents either a doubling of the particular fee  or charge, or instances where the fee or charge is being introduced or re-introduced after a period of discontinuation.</t>
  </si>
  <si>
    <t>N/A - Service not applicable to institution.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</si>
  <si>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</si>
  <si>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</si>
  <si>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</si>
  <si>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</si>
  <si>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</si>
  <si>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</si>
  <si>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</si>
  <si>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</si>
  <si>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</si>
  <si>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</si>
  <si>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</si>
  <si>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</si>
  <si>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</si>
  <si>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</si>
  <si>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</si>
  <si>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</si>
  <si>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 xml:space="preserve">MISCELLANEOUS CHARGES </t>
  </si>
  <si>
    <t xml:space="preserve">     Bank Customer</t>
  </si>
  <si>
    <t xml:space="preserve">     Non-bank Customer</t>
  </si>
  <si>
    <t>Bill Payment Services:</t>
  </si>
  <si>
    <t xml:space="preserve">     In-branch</t>
  </si>
  <si>
    <t xml:space="preserve">     Internet </t>
  </si>
  <si>
    <t>Voucher Search</t>
  </si>
  <si>
    <t xml:space="preserve">      Other </t>
  </si>
  <si>
    <t>Guarantees/Indemnities</t>
  </si>
  <si>
    <t>Letter of Undertaking</t>
  </si>
  <si>
    <t>1.4.1</t>
  </si>
  <si>
    <t>1.4.2</t>
  </si>
  <si>
    <t>1.8.1</t>
  </si>
  <si>
    <t>1.8.2</t>
  </si>
  <si>
    <t>In-branch Deposit Transaction Fee</t>
  </si>
  <si>
    <t>Using Own Machine:</t>
  </si>
  <si>
    <t xml:space="preserve">   Point of Sale Transactions</t>
  </si>
  <si>
    <t>Funds Transfer</t>
  </si>
  <si>
    <t>4.4.1.2.1</t>
  </si>
  <si>
    <t>Own Bank</t>
  </si>
  <si>
    <t>4.4.1.2.2</t>
  </si>
  <si>
    <t>Third Party</t>
  </si>
  <si>
    <t>8.11.1</t>
  </si>
  <si>
    <t>8.11.2</t>
  </si>
  <si>
    <r>
      <t xml:space="preserve">CURRENT ACCOUNTS </t>
    </r>
    <r>
      <rPr>
        <b/>
        <i/>
        <sz val="16"/>
        <color indexed="12"/>
        <rFont val="Arial"/>
        <family val="2"/>
      </rPr>
      <t>(Pesonal)</t>
    </r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</si>
  <si>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</si>
  <si>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</si>
  <si>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>$5,000.00 - $9,450.00</t>
  </si>
  <si>
    <t>$10.00 - $500.00</t>
  </si>
  <si>
    <t>USD 20.00 + Foreign Bank Charge</t>
  </si>
  <si>
    <t>Minimum $3,000.00;                                                        Plus Penalty rate 50% (not approved)</t>
  </si>
  <si>
    <t>Minimum $1,300.00;                                                              Plus past due interest at penalty rate @                      regular rate + 10%</t>
  </si>
  <si>
    <t>$6,000.00 - $14,000.00</t>
  </si>
  <si>
    <t xml:space="preserve">      Visa </t>
  </si>
  <si>
    <t xml:space="preserve">      Mastercard </t>
  </si>
  <si>
    <t xml:space="preserve">      Visa  </t>
  </si>
  <si>
    <t>$6,500.00 - $8,500.00;                                                           $3500.00 per bag + Plus large cash rate</t>
  </si>
  <si>
    <t>$2,700.00 - $2,850.00</t>
  </si>
  <si>
    <t>$2,600.00 - $2,700.00</t>
  </si>
  <si>
    <t xml:space="preserve">Using Other Machines: </t>
  </si>
  <si>
    <t>December 2019 (J$)</t>
  </si>
  <si>
    <t>$1,300.00 - $7,125.00 + Foreign Bank Charge for USD; 
Maximum JMD for cheques returned valued over $1M</t>
  </si>
  <si>
    <t>$3,700.00 - $7,000.00</t>
  </si>
  <si>
    <t>§ Minimum service charge in any one category is charged to Senior Citizen Indiviual chequing accounts.</t>
  </si>
  <si>
    <t>Free up to $500,000.00; 0.2% in excess of $500,000.00 whichever is larger</t>
  </si>
  <si>
    <t>$2,000.00 - $2,750.00</t>
  </si>
  <si>
    <t>$800.00 or USD equivalent if taken from account</t>
  </si>
  <si>
    <t>$200.00 applicable only to non FGB customers</t>
  </si>
  <si>
    <t xml:space="preserve">In-branch - 2.00% minimum $1,500.00; Outside branch - 8.00% </t>
  </si>
  <si>
    <t>December 2020 (J$)</t>
  </si>
  <si>
    <r>
      <rPr>
        <sz val="16"/>
        <color indexed="8"/>
        <rFont val="Arial"/>
        <family val="2"/>
      </rPr>
      <t>$500.00</t>
    </r>
    <r>
      <rPr>
        <b/>
        <vertAlign val="superscript"/>
        <sz val="20"/>
        <color indexed="53"/>
        <rFont val="Arial"/>
        <family val="2"/>
      </rPr>
      <t>§</t>
    </r>
  </si>
  <si>
    <t>$10.00 - $1,000.00</t>
  </si>
  <si>
    <t>$3,000.00 - $5,500.00</t>
  </si>
  <si>
    <t>$500.00 - $5,000.00</t>
  </si>
  <si>
    <t>$1,375.00 - $2,250.00</t>
  </si>
  <si>
    <t>$4,000.00 maximum; $2,500.00 flat fee plus $1,000.00 per hour for more than 2 vouchers</t>
  </si>
  <si>
    <t>J$ Value Change                                        '19 -'20</t>
  </si>
  <si>
    <t>% Change                                                     '19 -'20</t>
  </si>
  <si>
    <t>$1,500.00 - $7,325.00</t>
  </si>
  <si>
    <t>$480.00 - $500.00</t>
  </si>
  <si>
    <t>$2,250.00 - $3,100.00</t>
  </si>
  <si>
    <t>$47.01 - $60.00</t>
  </si>
  <si>
    <t>$6,500.00;                                                           Fee prorated in the first year</t>
  </si>
  <si>
    <t>Minimum $3,000.00;                                                        50% of amount</t>
  </si>
  <si>
    <t>Free - Global Savers Kids &amp; teens; $500.00 for corporate savings; $100.00 for all other individual categories</t>
  </si>
  <si>
    <t>Free; 0.35% over $1,000,000.00/day accumulated and 2% in excess of USD500.00</t>
  </si>
  <si>
    <t>Free up to $500,000.00; 0.20% or $1,000.00 of the total in excess of $500,000.00 whichever is greater.</t>
  </si>
  <si>
    <t>$100.00; Global Savers -Kidz/Teens and Seniors are excluded. Minimum balance JMD $2,000.00 and 500 units in other currencies.</t>
  </si>
  <si>
    <t>$2,800.00 - $5,000.00</t>
  </si>
  <si>
    <t>$100.00 - $500.00</t>
  </si>
  <si>
    <t>3% - 15%</t>
  </si>
  <si>
    <t>$30.00 - $50.00</t>
  </si>
  <si>
    <t>7% - 11%</t>
  </si>
  <si>
    <t xml:space="preserve">$100.00; Free - Global Savers -Kidz/Teens and $500.00 - Corporate or foreign currency equivalent. </t>
  </si>
  <si>
    <t>$250.00 - $350.00</t>
  </si>
  <si>
    <t>$150.00 - $2,150.00</t>
  </si>
  <si>
    <t>6% - 75%</t>
  </si>
  <si>
    <t>$200.00 - $2,300.00</t>
  </si>
  <si>
    <t>8% - 85%</t>
  </si>
  <si>
    <t xml:space="preserve">$500.00 - $1,375.00 </t>
  </si>
  <si>
    <t>22% - 100%</t>
  </si>
  <si>
    <t>FEES AND CHARGES</t>
  </si>
  <si>
    <t>S01</t>
  </si>
  <si>
    <t>Entity Name</t>
  </si>
  <si>
    <t>FIRST GLOBAL BANK LIMITED</t>
  </si>
  <si>
    <t>Reporting Date</t>
  </si>
  <si>
    <t>31/12/2021</t>
  </si>
  <si>
    <t>LEVEL CODE</t>
  </si>
  <si>
    <t>DESCRIPTION</t>
  </si>
  <si>
    <t>JMD CHARGES
$</t>
  </si>
  <si>
    <t>USD CHARGES 
$</t>
  </si>
  <si>
    <t>COMMENTS</t>
  </si>
  <si>
    <t>MINIMUM</t>
  </si>
  <si>
    <t>MAXIMUM</t>
  </si>
  <si>
    <t>1</t>
  </si>
  <si>
    <t xml:space="preserve">CURRENT ACCOUNTS (PERSONAL) </t>
  </si>
  <si>
    <t>1.1</t>
  </si>
  <si>
    <t xml:space="preserve">   MINIMUM MONTHLY SERVICE CHARGE</t>
  </si>
  <si>
    <t>1.2</t>
  </si>
  <si>
    <t xml:space="preserve">   CHARGE PER ENTRY OR CHEQUE</t>
  </si>
  <si>
    <t>$800 minimum</t>
  </si>
  <si>
    <t>1.3</t>
  </si>
  <si>
    <t xml:space="preserve">   MINIMUM BALANCE FEES (ALSO STATE THRESHOLD IN COMMENTS)</t>
  </si>
  <si>
    <t>1.4</t>
  </si>
  <si>
    <t xml:space="preserve">   TRANSFER BETWEEN ACCOUNTS</t>
  </si>
  <si>
    <t xml:space="preserve">      WITHIN DEPOSIT-TAKING INSTITUTION</t>
  </si>
  <si>
    <t>Written Instructions $1500</t>
  </si>
  <si>
    <t xml:space="preserve">      TO THIRD PARTY DEPOSIT-TAKING INSTITUTIONS</t>
  </si>
  <si>
    <t>1.5</t>
  </si>
  <si>
    <t xml:space="preserve">   INTERIM STATEMENT</t>
  </si>
  <si>
    <t>1.6</t>
  </si>
  <si>
    <t xml:space="preserve">   DUPLICATE OR REPLACEMENT STATEMENT</t>
  </si>
  <si>
    <t>1.7</t>
  </si>
  <si>
    <t xml:space="preserve">   CHEQUE RETURNED NON-SUFFICIENT FUNDS</t>
  </si>
  <si>
    <t>US &amp; CAN $30; EURO20; GBP17.00</t>
  </si>
  <si>
    <t>1.8</t>
  </si>
  <si>
    <t xml:space="preserve">   STOP PAYMENT OR CANCELLATION ORDER:</t>
  </si>
  <si>
    <t xml:space="preserve">      LOCAL CHEQUE</t>
  </si>
  <si>
    <t xml:space="preserve">      FOREIGN CHEQUE</t>
  </si>
  <si>
    <t>US$20 PLUS FOREIGN BANK CHARGE</t>
  </si>
  <si>
    <t>1.9</t>
  </si>
  <si>
    <t xml:space="preserve">   DORMANT ACCOUNT FEE (PER ANNUM)</t>
  </si>
  <si>
    <t>2</t>
  </si>
  <si>
    <t xml:space="preserve">SAVINGS ACCOUNTS (PERSONAL) </t>
  </si>
  <si>
    <t>2.1</t>
  </si>
  <si>
    <t xml:space="preserve">   IN-BRANCH DEPOSIT TRANSACTION FEE</t>
  </si>
  <si>
    <t>.35%  over J$1Million (daily accumulated) and  .25% over  $2 Milion( daily accumulated); US 2% over $500; 2% OVER CAD$2,500;EURO1500; GBP1500; coins deposited or exchanged over $2,000  - 2% charge for customers &amp; 4% for non-customers</t>
  </si>
  <si>
    <t>2.2</t>
  </si>
  <si>
    <t xml:space="preserve">   IN-BRANCH WITHDRAWAL TRANSACTION FEE</t>
  </si>
  <si>
    <t>J$300 below $500,000 &amp;  $1000/$500K or .20% whichever is higher (cash withdrawals accumulated)</t>
  </si>
  <si>
    <t>2.3</t>
  </si>
  <si>
    <t>Free Global Savers Teens &amp; Kids and Seniors; individuals J$100 or foreigh currency equivalent; Corporate J$500/month or foreign currency equivalent</t>
  </si>
  <si>
    <t>2.4</t>
  </si>
  <si>
    <t>3</t>
  </si>
  <si>
    <t>TELEGRAPHIC OR WIRE TRANSFER OF FUNDS</t>
  </si>
  <si>
    <t>3.1</t>
  </si>
  <si>
    <t xml:space="preserve">   INWARD</t>
  </si>
  <si>
    <t>Seniors -J $2,250, CAD 19, GBP 11, EUR 13; others - J$3,100, CAD 25, GBP 15, EUR 17</t>
  </si>
  <si>
    <t>3.2</t>
  </si>
  <si>
    <t xml:space="preserve">   OUTWARD</t>
  </si>
  <si>
    <t>Seniors -J $4,000, CAD 31, GBP 18, EUR 21; others - J$5,500, CAD 44, GBP 25, EUR 30</t>
  </si>
  <si>
    <t>4</t>
  </si>
  <si>
    <t>ELECTRONIC BANKING</t>
  </si>
  <si>
    <t>4.1</t>
  </si>
  <si>
    <t xml:space="preserve">   AUTOMATED BANKING MACHINE (ABM)</t>
  </si>
  <si>
    <t xml:space="preserve">      USING OWN MACHINE:</t>
  </si>
  <si>
    <t xml:space="preserve">         WITHDRAWAL</t>
  </si>
  <si>
    <t>Seniors -free</t>
  </si>
  <si>
    <t xml:space="preserve">         DEPOSIT</t>
  </si>
  <si>
    <t xml:space="preserve">         ENQUIRY</t>
  </si>
  <si>
    <t xml:space="preserve">         TRANSFER</t>
  </si>
  <si>
    <t xml:space="preserve">         DECLINED</t>
  </si>
  <si>
    <t xml:space="preserve">         STATEMENT</t>
  </si>
  <si>
    <t xml:space="preserve">      USING OTHER MACHINES:</t>
  </si>
  <si>
    <t>not available at other machines</t>
  </si>
  <si>
    <t>4.2</t>
  </si>
  <si>
    <t xml:space="preserve">   POINT OF SALE TRANSACTIONS</t>
  </si>
  <si>
    <t>4.3</t>
  </si>
  <si>
    <t xml:space="preserve">   REPLACEMENT DEBIT CARD</t>
  </si>
  <si>
    <t>4.4</t>
  </si>
  <si>
    <t xml:space="preserve">   INTERNET BANKING:</t>
  </si>
  <si>
    <t xml:space="preserve">      PERSONAL</t>
  </si>
  <si>
    <t xml:space="preserve">         FUNDS TRANSFER</t>
  </si>
  <si>
    <t xml:space="preserve">            OWN BANK</t>
  </si>
  <si>
    <t xml:space="preserve">            THIRD PARTY</t>
  </si>
  <si>
    <t>5</t>
  </si>
  <si>
    <t>DEPOSITORY SERVICES</t>
  </si>
  <si>
    <t>5.1</t>
  </si>
  <si>
    <t xml:space="preserve">   DEPOSIT WALLETS (RANGE OF RENTAL CHARGES PER ANNUM)</t>
  </si>
  <si>
    <t>Fee prorated in the first year</t>
  </si>
  <si>
    <t>5.2</t>
  </si>
  <si>
    <t xml:space="preserve">   SAFETY DEPOSIT BOXES (RANGE OF RENTAL CHARGES PER ANNUM)</t>
  </si>
  <si>
    <t>$6,500 small; $6,500 medium; $8,500 large; $10,000 Xlarge; $10,950 XXLarge</t>
  </si>
  <si>
    <t>6</t>
  </si>
  <si>
    <t>LOANS AND DISCOUNTS (PERSONAL)</t>
  </si>
  <si>
    <t>6.1</t>
  </si>
  <si>
    <t xml:space="preserve">   COMMITMENT OR ACCEPTANCE FEE</t>
  </si>
  <si>
    <t>2 -3% minimum fee; Minimum: $21,000  plus processing fees for individual;  1.5% - 2 % minimum fee.  Minimum: $25,000 plus processing fees for businesses</t>
  </si>
  <si>
    <t>6.2</t>
  </si>
  <si>
    <t xml:space="preserve">   ANNUAL RENEWAL FEE</t>
  </si>
  <si>
    <t>1.25% min of $35,000</t>
  </si>
  <si>
    <t>6.3</t>
  </si>
  <si>
    <t xml:space="preserve">   OVERRUN OR OVER LIMIT FEE</t>
  </si>
  <si>
    <t>With agreed facility $2,500/month; Excesses over O/D amts.50% - min. $3,000; No previous arrangements - rate 50% minimum $3000</t>
  </si>
  <si>
    <t>6.4</t>
  </si>
  <si>
    <t xml:space="preserve">   LATE PAYMENT OR PENALTY FEE</t>
  </si>
  <si>
    <t>2% of unpaid amount or minimum $2,000</t>
  </si>
  <si>
    <t>6.5</t>
  </si>
  <si>
    <t xml:space="preserve">   GUARANTEES OR INDEMNITIES </t>
  </si>
  <si>
    <t>Guarantees to Foreign Banks Cash secured  1.2% minimum US$200; Non Cash secured 4.66% - 12.5% per annum minimum US$300; Guarantees to Local Banks: Cash secured 1.2% minimum $6,000 per letter for individual; $10,000 business; Non Cash secured - 4.5 - 12% per annum.  Minimum $7,500; Issued under EXIM - 2.6%/annum of amt. for period outstanding.  Other - 4%-6%/annum of amt. outstanding - minimum $14,000</t>
  </si>
  <si>
    <t>6.6</t>
  </si>
  <si>
    <t xml:space="preserve">   LETTER OF UNDERTAKING </t>
  </si>
  <si>
    <t>7</t>
  </si>
  <si>
    <t>CREDIT CARD SERVICES</t>
  </si>
  <si>
    <t>7.1</t>
  </si>
  <si>
    <t xml:space="preserve">   ANNUAL MEMBERSHIP FEE:</t>
  </si>
  <si>
    <t xml:space="preserve">      VISA</t>
  </si>
  <si>
    <t>Only VISA branded cards offerred</t>
  </si>
  <si>
    <t xml:space="preserve">      MASTERCARD</t>
  </si>
  <si>
    <t xml:space="preserve">      OTHER</t>
  </si>
  <si>
    <t>7.2</t>
  </si>
  <si>
    <t xml:space="preserve">   CASH ADVANCE CHARGE:</t>
  </si>
  <si>
    <t xml:space="preserve"> Personal - 2% - min J$2,500, US 2% min $25; 8% Gold &amp; Platinum Cards; Corporate - 5% - 13%</t>
  </si>
  <si>
    <t>7.3</t>
  </si>
  <si>
    <t xml:space="preserve">   LATE PAYMENT CHARGE:</t>
  </si>
  <si>
    <t>Maximum late fee individual$2850; Business $4000</t>
  </si>
  <si>
    <t>7.4</t>
  </si>
  <si>
    <t xml:space="preserve">   OVERLIMIT CHARGE:</t>
  </si>
  <si>
    <t>7.5</t>
  </si>
  <si>
    <t xml:space="preserve">   REPALCEMENT CARD FEE:</t>
  </si>
  <si>
    <t>8</t>
  </si>
  <si>
    <t>MISCELLANEOUS CHARGES</t>
  </si>
  <si>
    <t>8.1</t>
  </si>
  <si>
    <t xml:space="preserve">   FOREIGN CHEQUE NEGOTIATED</t>
  </si>
  <si>
    <t>or equivalent in local currency</t>
  </si>
  <si>
    <t>8.2</t>
  </si>
  <si>
    <t xml:space="preserve">   FOREIGN DRAFT (SOLD)</t>
  </si>
  <si>
    <t>CAD$7 -$10;GBP 4 - 6 &amp; EUR 4 - 7</t>
  </si>
  <si>
    <t>8.3</t>
  </si>
  <si>
    <t xml:space="preserve">   MANAGER'S CHEQUE:</t>
  </si>
  <si>
    <t xml:space="preserve">      BANK CUSTOMER</t>
  </si>
  <si>
    <t>$5,000 + GCT plus Manager's cheque fee for amounts over J$1 Million</t>
  </si>
  <si>
    <t xml:space="preserve">      NON-BANK CUSTOMER</t>
  </si>
  <si>
    <t>8.4</t>
  </si>
  <si>
    <t xml:space="preserve">   MONEY ORDER</t>
  </si>
  <si>
    <t>Not offerred</t>
  </si>
  <si>
    <t>8.5</t>
  </si>
  <si>
    <t xml:space="preserve">   STANDING ORDER</t>
  </si>
  <si>
    <t>Standing orders Online/Inbranch - ACH$15/$500; Manager's cheques$400/$700; Drafts $800/$1,200; Wire Transfers$4,000/$5,500; RTGS $250/$1,400</t>
  </si>
  <si>
    <t>8.6</t>
  </si>
  <si>
    <t xml:space="preserve">   CERTIFICATION OF ACCOUNT BALANCE OR REFERENCE LETTER</t>
  </si>
  <si>
    <t>8.7</t>
  </si>
  <si>
    <t xml:space="preserve">   CHEQUE ENCASHMENT FEE:</t>
  </si>
  <si>
    <t xml:space="preserve">      OWN BANK</t>
  </si>
  <si>
    <t xml:space="preserve">      OTHER BANKS' CHEQUE</t>
  </si>
  <si>
    <t>n/a</t>
  </si>
  <si>
    <t>8.8</t>
  </si>
  <si>
    <t xml:space="preserve">   VOUCHER SEARCH</t>
  </si>
  <si>
    <t>Within 30 days - free, J$1,000 more than 3; 30 dys to 6 months - $3,150 +$500 for each additional voucher; 6 months - 7 yrs-$4,000 flat fee + $1,000/hr for more than two vouchers</t>
  </si>
  <si>
    <t>8.9</t>
  </si>
  <si>
    <t>REAL TIME GROSS SETTLEMENT (RTGS) TRANSACTION FEES</t>
  </si>
  <si>
    <t>8.9.1</t>
  </si>
  <si>
    <t xml:space="preserve">      INCENTIVE RATE</t>
  </si>
  <si>
    <t>8.9.2</t>
  </si>
  <si>
    <t xml:space="preserve">      NORMAL RATE</t>
  </si>
  <si>
    <t>8.9.3</t>
  </si>
  <si>
    <t xml:space="preserve">      ENTITLEMENT FEE</t>
  </si>
  <si>
    <t>8.10</t>
  </si>
  <si>
    <t>AUTOMATED CLEARING HOUSE (ACH) FEE CHARGED FOR LARGE VALUE ITEMS</t>
  </si>
  <si>
    <t>$5,000 + GCT for amounts $1M and over</t>
  </si>
  <si>
    <t>8.11</t>
  </si>
  <si>
    <t xml:space="preserve">   BILL PAYMENT SERVICES</t>
  </si>
  <si>
    <t xml:space="preserve">      IN-BRANCH</t>
  </si>
  <si>
    <t>not offerred</t>
  </si>
  <si>
    <t xml:space="preserve">      INTERNET</t>
  </si>
  <si>
    <t>free</t>
  </si>
  <si>
    <t>Please attach file where additional comments are needed or comments exceed 1000 characters</t>
  </si>
  <si>
    <t xml:space="preserve">   Notes: </t>
  </si>
  <si>
    <t xml:space="preserve">   1. Include generic variants to the services listed where known by a different name at your entity.</t>
  </si>
  <si>
    <t xml:space="preserve">   2. Indicate 'n/a' for services not relevant to your entity.</t>
  </si>
  <si>
    <t xml:space="preserve">   3. Indicate 'free' for services which are offered free of cost.</t>
  </si>
  <si>
    <t xml:space="preserve">   4. Quote all rates inclusive of G.C.T as applicable.</t>
  </si>
  <si>
    <t xml:space="preserve">   5. Provide base rate for service (but not including concessionary rates that may be offered to staff or discretionary discounts) and upper limit where there is 
       a range of rates for the service.</t>
  </si>
  <si>
    <t xml:space="preserve">   6. Where additional information is required or deemed necessary for full disclosure, an appendix with the details should be submitted along with the data.</t>
  </si>
  <si>
    <t>December 2021 (J$)</t>
  </si>
  <si>
    <r>
      <t xml:space="preserve">$500.00 - </t>
    </r>
    <r>
      <rPr>
        <b/>
        <sz val="16"/>
        <rFont val="Arial"/>
        <family val="2"/>
      </rPr>
      <t>$2,200.00</t>
    </r>
  </si>
  <si>
    <t>J$ Value Change                                        '20 -'21</t>
  </si>
  <si>
    <t>% Change                                                     '20 -'21</t>
  </si>
  <si>
    <r>
      <t xml:space="preserve">$500.00 - </t>
    </r>
    <r>
      <rPr>
        <b/>
        <sz val="16"/>
        <color indexed="12"/>
        <rFont val="Arial"/>
        <family val="2"/>
      </rPr>
      <t>$3,500.00</t>
    </r>
  </si>
  <si>
    <t>$2,000.00 - $7,825.00</t>
  </si>
  <si>
    <t>$9,500.00-$13,000;                                                           Fee prorated in the first year</t>
  </si>
  <si>
    <t>$6,500.00 - $10,950.00                                        Small - XX Large</t>
  </si>
  <si>
    <r>
      <t xml:space="preserve">2.0% of unpaid amount or </t>
    </r>
    <r>
      <rPr>
        <b/>
        <sz val="16"/>
        <color indexed="12"/>
        <rFont val="Arial"/>
        <family val="2"/>
      </rPr>
      <t xml:space="preserve">Minimum $2,000.00;                                                              </t>
    </r>
  </si>
  <si>
    <r>
      <t xml:space="preserve">$2,000.00 - </t>
    </r>
    <r>
      <rPr>
        <b/>
        <sz val="16"/>
        <color indexed="12"/>
        <rFont val="Arial"/>
        <family val="2"/>
      </rPr>
      <t>$4,000.00</t>
    </r>
  </si>
  <si>
    <t>$0.00 - $1, 700.00</t>
  </si>
  <si>
    <t>0% - 340%</t>
  </si>
  <si>
    <t>$0.00 - $400.00</t>
  </si>
  <si>
    <t>0% - 40%</t>
  </si>
  <si>
    <t>$0.00 - $250.00</t>
  </si>
  <si>
    <t>0% - 5%</t>
  </si>
  <si>
    <r>
      <rPr>
        <sz val="16"/>
        <color indexed="10"/>
        <rFont val="Arial"/>
        <family val="2"/>
      </rPr>
      <t>($12.99)</t>
    </r>
    <r>
      <rPr>
        <sz val="16"/>
        <color indexed="8"/>
        <rFont val="Arial"/>
        <family val="2"/>
      </rPr>
      <t xml:space="preserve"> - $0.00</t>
    </r>
  </si>
  <si>
    <r>
      <rPr>
        <sz val="16"/>
        <color indexed="10"/>
        <rFont val="Arial"/>
        <family val="2"/>
      </rPr>
      <t>-22%</t>
    </r>
    <r>
      <rPr>
        <sz val="16"/>
        <color indexed="8"/>
        <rFont val="Arial"/>
        <family val="2"/>
      </rPr>
      <t xml:space="preserve"> to 0%</t>
    </r>
  </si>
  <si>
    <t>0% - 100%</t>
  </si>
  <si>
    <t>$0.00 - $500.00</t>
  </si>
  <si>
    <t>0% - 20%</t>
  </si>
  <si>
    <t>$0.00 - $950.00</t>
  </si>
  <si>
    <t>0% - 119%</t>
  </si>
  <si>
    <r>
      <t xml:space="preserve">Free;                                                                </t>
    </r>
    <r>
      <rPr>
        <b/>
        <sz val="16"/>
        <color indexed="12"/>
        <rFont val="Arial"/>
        <family val="2"/>
      </rPr>
      <t>Written Instructions $1500.00</t>
    </r>
  </si>
  <si>
    <r>
      <t xml:space="preserve">$0.00 - </t>
    </r>
    <r>
      <rPr>
        <b/>
        <sz val="16"/>
        <color indexed="12"/>
        <rFont val="Arial"/>
        <family val="2"/>
      </rPr>
      <t>$1300.00</t>
    </r>
  </si>
  <si>
    <r>
      <t xml:space="preserve">0% - </t>
    </r>
    <r>
      <rPr>
        <b/>
        <sz val="16"/>
        <color indexed="12"/>
        <rFont val="Arial"/>
        <family val="2"/>
      </rPr>
      <t>59%</t>
    </r>
  </si>
  <si>
    <r>
      <rPr>
        <sz val="16"/>
        <color indexed="12"/>
        <rFont val="Arial"/>
        <family val="2"/>
      </rPr>
      <t>$0.00 -</t>
    </r>
    <r>
      <rPr>
        <b/>
        <sz val="16"/>
        <color indexed="12"/>
        <rFont val="Arial"/>
        <family val="2"/>
      </rPr>
      <t xml:space="preserve"> $1,500.00</t>
    </r>
  </si>
  <si>
    <r>
      <rPr>
        <sz val="16"/>
        <color indexed="12"/>
        <rFont val="Arial"/>
        <family val="2"/>
      </rPr>
      <t>0% -</t>
    </r>
    <r>
      <rPr>
        <b/>
        <sz val="16"/>
        <color indexed="12"/>
        <rFont val="Arial"/>
        <family val="2"/>
      </rPr>
      <t xml:space="preserve"> 100%</t>
    </r>
  </si>
  <si>
    <t>$10.00 - $1,400.00</t>
  </si>
  <si>
    <r>
      <t xml:space="preserve">0% - </t>
    </r>
    <r>
      <rPr>
        <b/>
        <sz val="16"/>
        <color indexed="12"/>
        <rFont val="Arial"/>
        <family val="2"/>
      </rPr>
      <t>50%</t>
    </r>
  </si>
  <si>
    <r>
      <t xml:space="preserve">$0.00 - </t>
    </r>
    <r>
      <rPr>
        <b/>
        <sz val="16"/>
        <color indexed="12"/>
        <rFont val="Arial"/>
        <family val="2"/>
      </rPr>
      <t>$5.00</t>
    </r>
  </si>
  <si>
    <r>
      <t xml:space="preserve">$15.00 - </t>
    </r>
    <r>
      <rPr>
        <b/>
        <sz val="16"/>
        <color indexed="12"/>
        <rFont val="Arial"/>
        <family val="2"/>
      </rPr>
      <t>$1,400.00</t>
    </r>
  </si>
  <si>
    <t>$1000 - $2000</t>
  </si>
  <si>
    <t>$250.00 - $1,250.00</t>
  </si>
  <si>
    <t>33% - 167%</t>
  </si>
  <si>
    <t xml:space="preserve">7% - 33%  </t>
  </si>
  <si>
    <t>Free; 0.35% over $1 Million and over; 2% in excess of USD500.00</t>
  </si>
  <si>
    <r>
      <t xml:space="preserve">Free; 0.35% over $1 Million; 0.25% over $2 Million; 2% in excess of USD500.00; </t>
    </r>
    <r>
      <rPr>
        <b/>
        <sz val="16"/>
        <color indexed="12"/>
        <rFont val="Arial"/>
        <family val="2"/>
      </rPr>
      <t>Coins deposited or exchanged over $2,000  - 2% charge for customers &amp; 4% for non-customers</t>
    </r>
  </si>
  <si>
    <r>
      <t xml:space="preserve"> 0% over $1 Million &amp; in excess of USD500.00;</t>
    </r>
    <r>
      <rPr>
        <sz val="16"/>
        <color indexed="10"/>
        <rFont val="Arial"/>
        <family val="2"/>
      </rPr>
      <t xml:space="preserve"> '-0.1%</t>
    </r>
    <r>
      <rPr>
        <sz val="16"/>
        <color indexed="12"/>
        <rFont val="Arial"/>
        <family val="2"/>
      </rPr>
      <t xml:space="preserve"> over $2 Million; </t>
    </r>
    <r>
      <rPr>
        <b/>
        <sz val="16"/>
        <color indexed="12"/>
        <rFont val="Arial"/>
        <family val="2"/>
      </rPr>
      <t>Coins deposited or exchanged -</t>
    </r>
    <r>
      <rPr>
        <sz val="16"/>
        <color indexed="12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100% for customers &amp; non-customers</t>
    </r>
  </si>
  <si>
    <t>$3,000.00 - $5,750.00</t>
  </si>
  <si>
    <r>
      <rPr>
        <sz val="16"/>
        <color indexed="10"/>
        <rFont val="Arial"/>
        <family val="2"/>
      </rPr>
      <t>($250.00)</t>
    </r>
    <r>
      <rPr>
        <sz val="16"/>
        <color indexed="12"/>
        <rFont val="Arial"/>
        <family val="2"/>
      </rPr>
      <t xml:space="preserve"> - </t>
    </r>
    <r>
      <rPr>
        <b/>
        <sz val="16"/>
        <color indexed="12"/>
        <rFont val="Arial"/>
        <family val="2"/>
      </rPr>
      <t>$1,000.00</t>
    </r>
  </si>
  <si>
    <r>
      <rPr>
        <b/>
        <sz val="16"/>
        <color indexed="12"/>
        <rFont val="Arial"/>
        <family val="2"/>
      </rPr>
      <t>$4,000.00</t>
    </r>
    <r>
      <rPr>
        <sz val="16"/>
        <color indexed="12"/>
        <rFont val="Arial"/>
        <family val="2"/>
      </rPr>
      <t xml:space="preserve"> - </t>
    </r>
    <r>
      <rPr>
        <sz val="16"/>
        <color indexed="12"/>
        <rFont val="Arial"/>
        <family val="2"/>
      </rPr>
      <t>$5,500.00</t>
    </r>
  </si>
  <si>
    <r>
      <rPr>
        <sz val="16"/>
        <color indexed="10"/>
        <rFont val="Arial"/>
        <family val="2"/>
      </rPr>
      <t xml:space="preserve">-4% </t>
    </r>
    <r>
      <rPr>
        <sz val="16"/>
        <color indexed="12"/>
        <rFont val="Arial"/>
        <family val="2"/>
      </rPr>
      <t xml:space="preserve">to </t>
    </r>
    <r>
      <rPr>
        <b/>
        <sz val="16"/>
        <color indexed="12"/>
        <rFont val="Arial"/>
        <family val="2"/>
      </rPr>
      <t>33%</t>
    </r>
  </si>
  <si>
    <t xml:space="preserve">  $0.00 - $12.99</t>
  </si>
  <si>
    <t xml:space="preserve">0% - 22% </t>
  </si>
  <si>
    <r>
      <t>2</t>
    </r>
    <r>
      <rPr>
        <sz val="16"/>
        <rFont val="Arial"/>
        <family val="2"/>
      </rPr>
      <t xml:space="preserve">.0% of unpaid amount or Minimum $1,800.00;         </t>
    </r>
    <r>
      <rPr>
        <sz val="16"/>
        <color indexed="12"/>
        <rFont val="Arial"/>
        <family val="2"/>
      </rPr>
      <t xml:space="preserve">                                                     </t>
    </r>
  </si>
  <si>
    <r>
      <rPr>
        <sz val="16"/>
        <color indexed="10"/>
        <rFont val="Arial"/>
        <family val="2"/>
      </rPr>
      <t>($2,000.00)</t>
    </r>
    <r>
      <rPr>
        <sz val="16"/>
        <color indexed="8"/>
        <rFont val="Arial"/>
        <family val="2"/>
      </rPr>
      <t xml:space="preserve"> - $0.00</t>
    </r>
    <r>
      <rPr>
        <sz val="16"/>
        <color indexed="12"/>
        <rFont val="Arial"/>
        <family val="2"/>
      </rPr>
      <t xml:space="preserve">;                            </t>
    </r>
    <r>
      <rPr>
        <sz val="16"/>
        <color indexed="8"/>
        <rFont val="Arial"/>
        <family val="2"/>
      </rPr>
      <t xml:space="preserve">    $3,000.00 per bag + Plus large cash rate</t>
    </r>
  </si>
  <si>
    <r>
      <rPr>
        <sz val="16"/>
        <color indexed="10"/>
        <rFont val="Arial"/>
        <family val="2"/>
      </rPr>
      <t>-24%</t>
    </r>
    <r>
      <rPr>
        <sz val="16"/>
        <color indexed="8"/>
        <rFont val="Arial"/>
        <family val="2"/>
      </rPr>
      <t xml:space="preserve"> to 0%</t>
    </r>
    <r>
      <rPr>
        <sz val="16"/>
        <color indexed="12"/>
        <rFont val="Arial"/>
        <family val="2"/>
      </rPr>
      <t xml:space="preserve">;                               </t>
    </r>
    <r>
      <rPr>
        <sz val="16"/>
        <color indexed="8"/>
        <rFont val="Arial"/>
        <family val="2"/>
      </rPr>
      <t>86% per bag + Plus large cash rate</t>
    </r>
  </si>
  <si>
    <t>$3,000.00 - $6,500.00</t>
  </si>
  <si>
    <t>46% - 100%</t>
  </si>
  <si>
    <t>$5,000.00 - $9,450.00                                               Small - XX Large</t>
  </si>
  <si>
    <t>16% - '23%</t>
  </si>
  <si>
    <t xml:space="preserve">2.0% - 3.0% Minimum $21,000.00;                                                                   1.5%-2.0% Minimum $25,000.00 Business </t>
  </si>
  <si>
    <t>17% - 25%</t>
  </si>
  <si>
    <t>Maximum of 18,000.00 or 1.5% - 3.0% of loan amount (negotiated)</t>
  </si>
  <si>
    <t xml:space="preserve">1.5% - 2.0% Minimum $18,000.00;                 Minimum $20,000.00 Business </t>
  </si>
  <si>
    <t>1.25% Minimum $35,000</t>
  </si>
  <si>
    <t>75% - 94%</t>
  </si>
  <si>
    <t>$0.00 - $20,000.00                         Minimum Charge</t>
  </si>
  <si>
    <t>$3,000.00-$5,000.00                  Minimum Charge</t>
  </si>
  <si>
    <t>$18,000.00 - $20,000.00                         Minimum Charge</t>
  </si>
  <si>
    <t>$15,000.00 - $17,000.00                        Minimum Charge</t>
  </si>
  <si>
    <t>$0.00 Minimum Charge</t>
  </si>
  <si>
    <t>$500.00 Minimum Charge</t>
  </si>
  <si>
    <t>$200.00 Minimum Charge</t>
  </si>
  <si>
    <t>Cash secured 1.2%; Minimum $6,000.00; Business - $10,000.00;                                     Non-cash secured 4.5% - 12.0%  Minimum  $7,500.00</t>
  </si>
  <si>
    <t xml:space="preserve"> 8.00% Personal;                                                                      13.00% Business;                                      Minimum $1,500.00</t>
  </si>
  <si>
    <r>
      <rPr>
        <sz val="16"/>
        <color indexed="8"/>
        <rFont val="Arial"/>
        <family val="2"/>
      </rPr>
      <t xml:space="preserve">Minimum Charge </t>
    </r>
    <r>
      <rPr>
        <sz val="16"/>
        <color indexed="10"/>
        <rFont val="Arial"/>
        <family val="2"/>
      </rPr>
      <t>($8,000.00)</t>
    </r>
    <r>
      <rPr>
        <sz val="16"/>
        <color indexed="8"/>
        <rFont val="Arial"/>
        <family val="2"/>
      </rPr>
      <t xml:space="preserve"> - $0.00</t>
    </r>
    <r>
      <rPr>
        <sz val="16"/>
        <color indexed="8"/>
        <rFont val="Arial"/>
        <family val="2"/>
      </rPr>
      <t>;                                    Business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($4,000.00)</t>
    </r>
    <r>
      <rPr>
        <sz val="16"/>
        <color indexed="8"/>
        <rFont val="Arial"/>
        <family val="2"/>
      </rPr>
      <t xml:space="preserve"> - $4,000.00                                      Minimum Charge      </t>
    </r>
    <r>
      <rPr>
        <sz val="16"/>
        <color indexed="12"/>
        <rFont val="Arial"/>
        <family val="2"/>
      </rPr>
      <t xml:space="preserve">            </t>
    </r>
    <r>
      <rPr>
        <sz val="16"/>
        <color indexed="10"/>
        <rFont val="Arial"/>
        <family val="2"/>
      </rPr>
      <t>($6,500.00)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 xml:space="preserve">- $1,500.00 </t>
    </r>
  </si>
  <si>
    <r>
      <rPr>
        <sz val="16"/>
        <color indexed="8"/>
        <rFont val="Arial"/>
        <family val="2"/>
      </rPr>
      <t>100% - Cash secured;               Minimum Charge</t>
    </r>
    <r>
      <rPr>
        <sz val="16"/>
        <color indexed="10"/>
        <rFont val="Arial"/>
        <family val="2"/>
      </rPr>
      <t xml:space="preserve"> '-57%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0%;                  Business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'-29%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67%                                     100% - Non-cash secured</t>
    </r>
    <r>
      <rPr>
        <b/>
        <sz val="16"/>
        <color indexed="12"/>
        <rFont val="Arial"/>
        <family val="2"/>
      </rPr>
      <t>;</t>
    </r>
    <r>
      <rPr>
        <sz val="16"/>
        <color indexed="12"/>
        <rFont val="Arial"/>
        <family val="2"/>
      </rPr>
      <t xml:space="preserve">                </t>
    </r>
    <r>
      <rPr>
        <sz val="16"/>
        <color indexed="10"/>
        <rFont val="Arial"/>
        <family val="2"/>
      </rPr>
      <t xml:space="preserve">                                                </t>
    </r>
    <r>
      <rPr>
        <sz val="16"/>
        <color indexed="8"/>
        <rFont val="Arial"/>
        <family val="2"/>
      </rPr>
      <t xml:space="preserve">Minimum Charge </t>
    </r>
    <r>
      <rPr>
        <sz val="16"/>
        <color indexed="10"/>
        <rFont val="Arial"/>
        <family val="2"/>
      </rPr>
      <t>'-46%</t>
    </r>
    <r>
      <rPr>
        <sz val="16"/>
        <color indexed="12"/>
        <rFont val="Arial"/>
        <family val="2"/>
      </rPr>
      <t xml:space="preserve"> </t>
    </r>
    <r>
      <rPr>
        <sz val="16"/>
        <color indexed="8"/>
        <rFont val="Arial"/>
        <family val="2"/>
      </rPr>
      <t>to 25%</t>
    </r>
  </si>
  <si>
    <t>$1,000.00 Minimum Charge</t>
  </si>
  <si>
    <r>
      <t xml:space="preserve"> 2.00% Personal;                                                                         5.00% -13.00% Business;                                      </t>
    </r>
    <r>
      <rPr>
        <b/>
        <sz val="16"/>
        <color indexed="12"/>
        <rFont val="Arial"/>
        <family val="2"/>
      </rPr>
      <t>Minimum $2,500.00</t>
    </r>
  </si>
  <si>
    <r>
      <t xml:space="preserve">$3,000.00 </t>
    </r>
    <r>
      <rPr>
        <sz val="16"/>
        <color indexed="12"/>
        <rFont val="Arial"/>
        <family val="2"/>
      </rPr>
      <t>- $5,000.00</t>
    </r>
  </si>
  <si>
    <t>$2,500.00 - $3,000.00</t>
  </si>
  <si>
    <r>
      <t xml:space="preserve">$0.00 - </t>
    </r>
    <r>
      <rPr>
        <b/>
        <sz val="16"/>
        <color indexed="12"/>
        <rFont val="Arial"/>
        <family val="2"/>
      </rPr>
      <t>$200.00</t>
    </r>
  </si>
  <si>
    <r>
      <t xml:space="preserve">0% - </t>
    </r>
    <r>
      <rPr>
        <b/>
        <sz val="16"/>
        <color indexed="12"/>
        <rFont val="Arial"/>
        <family val="2"/>
      </rPr>
      <t>7%</t>
    </r>
  </si>
  <si>
    <r>
      <rPr>
        <sz val="16"/>
        <color indexed="10"/>
        <rFont val="Arial"/>
        <family val="2"/>
      </rPr>
      <t>-20%</t>
    </r>
    <r>
      <rPr>
        <sz val="16"/>
        <color indexed="12"/>
        <rFont val="Arial"/>
        <family val="2"/>
      </rPr>
      <t xml:space="preserve"> to </t>
    </r>
    <r>
      <rPr>
        <b/>
        <sz val="16"/>
        <color indexed="12"/>
        <rFont val="Arial"/>
        <family val="2"/>
      </rPr>
      <t>33%</t>
    </r>
  </si>
  <si>
    <r>
      <rPr>
        <sz val="16"/>
        <color indexed="10"/>
        <rFont val="Arial"/>
        <family val="2"/>
      </rPr>
      <t>($500.00)</t>
    </r>
    <r>
      <rPr>
        <sz val="16"/>
        <color indexed="12"/>
        <rFont val="Arial"/>
        <family val="2"/>
      </rPr>
      <t xml:space="preserve"> - </t>
    </r>
    <r>
      <rPr>
        <b/>
        <sz val="16"/>
        <color indexed="12"/>
        <rFont val="Arial"/>
        <family val="2"/>
      </rPr>
      <t>$1000.00</t>
    </r>
  </si>
  <si>
    <t>$800.00 - $1,750.00</t>
  </si>
  <si>
    <r>
      <t>$800.00 -</t>
    </r>
    <r>
      <rPr>
        <sz val="16"/>
        <color indexed="12"/>
        <rFont val="Arial"/>
        <family val="2"/>
      </rPr>
      <t xml:space="preserve"> $1,200.00</t>
    </r>
  </si>
  <si>
    <r>
      <rPr>
        <sz val="16"/>
        <color indexed="10"/>
        <rFont val="Arial"/>
        <family val="2"/>
      </rPr>
      <t xml:space="preserve"> ($550.00) </t>
    </r>
    <r>
      <rPr>
        <b/>
        <sz val="16"/>
        <color indexed="12"/>
        <rFont val="Arial"/>
        <family val="2"/>
      </rPr>
      <t xml:space="preserve">- </t>
    </r>
    <r>
      <rPr>
        <sz val="16"/>
        <color indexed="12"/>
        <rFont val="Arial"/>
        <family val="2"/>
      </rPr>
      <t xml:space="preserve">$0.00 </t>
    </r>
  </si>
  <si>
    <r>
      <rPr>
        <sz val="16"/>
        <color indexed="10"/>
        <rFont val="Arial"/>
        <family val="2"/>
      </rPr>
      <t>-</t>
    </r>
    <r>
      <rPr>
        <sz val="16"/>
        <color indexed="10"/>
        <rFont val="Arial"/>
        <family val="2"/>
      </rPr>
      <t>31%</t>
    </r>
    <r>
      <rPr>
        <b/>
        <sz val="16"/>
        <color indexed="10"/>
        <rFont val="Arial"/>
        <family val="2"/>
      </rPr>
      <t xml:space="preserve"> </t>
    </r>
    <r>
      <rPr>
        <sz val="16"/>
        <color indexed="12"/>
        <rFont val="Arial"/>
        <family val="2"/>
      </rPr>
      <t>to 0%</t>
    </r>
  </si>
  <si>
    <r>
      <rPr>
        <b/>
        <sz val="16"/>
        <color indexed="8"/>
        <rFont val="Arial"/>
        <family val="2"/>
      </rPr>
      <t xml:space="preserve">In-Branch    </t>
    </r>
    <r>
      <rPr>
        <sz val="16"/>
        <color indexed="8"/>
        <rFont val="Arial"/>
        <family val="2"/>
      </rPr>
      <t xml:space="preserve">                                                  ACH - $300.00;                                              RTGS - $700.00;                                        Manager Cheque - $1,000.00;                           Drafts - $1,400.00;                                           Wire Transfers - $5,000.00                          </t>
    </r>
    <r>
      <rPr>
        <b/>
        <sz val="16"/>
        <color indexed="8"/>
        <rFont val="Arial"/>
        <family val="2"/>
      </rPr>
      <t xml:space="preserve">Online  </t>
    </r>
    <r>
      <rPr>
        <sz val="16"/>
        <color indexed="8"/>
        <rFont val="Arial"/>
        <family val="2"/>
      </rPr>
      <t xml:space="preserve">                                                              ACH - $10.00;                                                RTGS - $250.00;                                     Manager Cheque - $500.00;                            Drafts - $700.00;                                          Wire Transfers - $4,000.00</t>
    </r>
  </si>
  <si>
    <r>
      <rPr>
        <b/>
        <sz val="16"/>
        <color indexed="8"/>
        <rFont val="Arial"/>
        <family val="2"/>
      </rPr>
      <t xml:space="preserve">In-Branch   </t>
    </r>
    <r>
      <rPr>
        <sz val="16"/>
        <color indexed="8"/>
        <rFont val="Arial"/>
        <family val="2"/>
      </rPr>
      <t xml:space="preserve"> </t>
    </r>
    <r>
      <rPr>
        <sz val="16"/>
        <color indexed="12"/>
        <rFont val="Arial"/>
        <family val="2"/>
      </rPr>
      <t xml:space="preserve">                                                 </t>
    </r>
    <r>
      <rPr>
        <sz val="16"/>
        <color indexed="8"/>
        <rFont val="Arial"/>
        <family val="2"/>
      </rPr>
      <t>ACH 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($200.00)</t>
    </r>
    <r>
      <rPr>
        <sz val="16"/>
        <color indexed="12"/>
        <rFont val="Arial"/>
        <family val="2"/>
      </rPr>
      <t xml:space="preserve">;                                              </t>
    </r>
    <r>
      <rPr>
        <sz val="16"/>
        <color indexed="8"/>
        <rFont val="Arial"/>
        <family val="2"/>
      </rPr>
      <t>RTGS - $200.00;                                        Manager Cheque 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($4,000.00)</t>
    </r>
    <r>
      <rPr>
        <sz val="16"/>
        <color indexed="12"/>
        <rFont val="Arial"/>
        <family val="2"/>
      </rPr>
      <t xml:space="preserve">;                           </t>
    </r>
    <r>
      <rPr>
        <sz val="16"/>
        <color indexed="8"/>
        <rFont val="Arial"/>
        <family val="2"/>
      </rPr>
      <t>Drafts -</t>
    </r>
    <r>
      <rPr>
        <sz val="16"/>
        <color indexed="10"/>
        <rFont val="Arial"/>
        <family val="2"/>
      </rPr>
      <t xml:space="preserve"> ($3,600.00)</t>
    </r>
    <r>
      <rPr>
        <sz val="16"/>
        <color indexed="12"/>
        <rFont val="Arial"/>
        <family val="2"/>
      </rPr>
      <t xml:space="preserve">;                                           </t>
    </r>
    <r>
      <rPr>
        <sz val="16"/>
        <color indexed="8"/>
        <rFont val="Arial"/>
        <family val="2"/>
      </rPr>
      <t xml:space="preserve">Wire Transfers - $0.00 </t>
    </r>
    <r>
      <rPr>
        <sz val="16"/>
        <color indexed="12"/>
        <rFont val="Arial"/>
        <family val="2"/>
      </rPr>
      <t xml:space="preserve">                         </t>
    </r>
    <r>
      <rPr>
        <b/>
        <sz val="16"/>
        <color indexed="8"/>
        <rFont val="Arial"/>
        <family val="2"/>
      </rPr>
      <t>Online</t>
    </r>
    <r>
      <rPr>
        <b/>
        <sz val="16"/>
        <color indexed="12"/>
        <rFont val="Arial"/>
        <family val="2"/>
      </rPr>
      <t xml:space="preserve">  </t>
    </r>
    <r>
      <rPr>
        <sz val="16"/>
        <color indexed="12"/>
        <rFont val="Arial"/>
        <family val="2"/>
      </rPr>
      <t xml:space="preserve">                                                              </t>
    </r>
    <r>
      <rPr>
        <sz val="16"/>
        <color indexed="8"/>
        <rFont val="Arial"/>
        <family val="2"/>
      </rPr>
      <t>ACH - $10.00;                                                RTGS - $250.00;                                     Manager Cheque - $500.00;                            Drafts - $700.00;                                          Wire Transfers - $4,000.00</t>
    </r>
  </si>
  <si>
    <r>
      <rPr>
        <b/>
        <sz val="16"/>
        <color indexed="8"/>
        <rFont val="Arial"/>
        <family val="2"/>
      </rPr>
      <t xml:space="preserve">In-Branch    </t>
    </r>
    <r>
      <rPr>
        <sz val="16"/>
        <color indexed="12"/>
        <rFont val="Arial"/>
        <family val="2"/>
      </rPr>
      <t xml:space="preserve">                                                  </t>
    </r>
    <r>
      <rPr>
        <sz val="16"/>
        <color indexed="8"/>
        <rFont val="Arial"/>
        <family val="2"/>
      </rPr>
      <t xml:space="preserve">ACH - </t>
    </r>
    <r>
      <rPr>
        <sz val="16"/>
        <color indexed="10"/>
        <rFont val="Arial"/>
        <family val="2"/>
      </rPr>
      <t>'-40%</t>
    </r>
    <r>
      <rPr>
        <sz val="16"/>
        <color indexed="12"/>
        <rFont val="Arial"/>
        <family val="2"/>
      </rPr>
      <t xml:space="preserve">;                                              </t>
    </r>
    <r>
      <rPr>
        <sz val="16"/>
        <color indexed="8"/>
        <rFont val="Arial"/>
        <family val="2"/>
      </rPr>
      <t>RTGS - 40%;</t>
    </r>
    <r>
      <rPr>
        <sz val="16"/>
        <color indexed="12"/>
        <rFont val="Arial"/>
        <family val="2"/>
      </rPr>
      <t xml:space="preserve">                                        </t>
    </r>
    <r>
      <rPr>
        <sz val="16"/>
        <color indexed="8"/>
        <rFont val="Arial"/>
        <family val="2"/>
      </rPr>
      <t>Manager Cheque 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'-80%</t>
    </r>
    <r>
      <rPr>
        <sz val="16"/>
        <color indexed="12"/>
        <rFont val="Arial"/>
        <family val="2"/>
      </rPr>
      <t xml:space="preserve">;                           </t>
    </r>
    <r>
      <rPr>
        <sz val="16"/>
        <color indexed="8"/>
        <rFont val="Arial"/>
        <family val="2"/>
      </rPr>
      <t>Drafts -</t>
    </r>
    <r>
      <rPr>
        <sz val="16"/>
        <color indexed="12"/>
        <rFont val="Arial"/>
        <family val="2"/>
      </rPr>
      <t xml:space="preserve"> </t>
    </r>
    <r>
      <rPr>
        <sz val="16"/>
        <color indexed="10"/>
        <rFont val="Arial"/>
        <family val="2"/>
      </rPr>
      <t>'-72%</t>
    </r>
    <r>
      <rPr>
        <sz val="16"/>
        <color indexed="12"/>
        <rFont val="Arial"/>
        <family val="2"/>
      </rPr>
      <t xml:space="preserve">;                                           </t>
    </r>
    <r>
      <rPr>
        <sz val="16"/>
        <color indexed="8"/>
        <rFont val="Arial"/>
        <family val="2"/>
      </rPr>
      <t xml:space="preserve">Wire Transfers - 0%  </t>
    </r>
    <r>
      <rPr>
        <sz val="16"/>
        <color indexed="12"/>
        <rFont val="Arial"/>
        <family val="2"/>
      </rPr>
      <t xml:space="preserve">                        </t>
    </r>
    <r>
      <rPr>
        <b/>
        <sz val="16"/>
        <color indexed="8"/>
        <rFont val="Arial"/>
        <family val="2"/>
      </rPr>
      <t xml:space="preserve">Online </t>
    </r>
    <r>
      <rPr>
        <b/>
        <sz val="16"/>
        <color indexed="12"/>
        <rFont val="Arial"/>
        <family val="2"/>
      </rPr>
      <t xml:space="preserve"> </t>
    </r>
    <r>
      <rPr>
        <sz val="16"/>
        <color indexed="12"/>
        <rFont val="Arial"/>
        <family val="2"/>
      </rPr>
      <t xml:space="preserve">                                                             </t>
    </r>
    <r>
      <rPr>
        <sz val="16"/>
        <color indexed="8"/>
        <rFont val="Arial"/>
        <family val="2"/>
      </rPr>
      <t xml:space="preserve"> ACH; RTGS;Manager Cheque;Drafts;Wire Transfer - 100%</t>
    </r>
  </si>
  <si>
    <r>
      <rPr>
        <b/>
        <sz val="16"/>
        <color indexed="12"/>
        <rFont val="Arial"/>
        <family val="2"/>
      </rPr>
      <t xml:space="preserve">In-Branch    </t>
    </r>
    <r>
      <rPr>
        <sz val="16"/>
        <color indexed="12"/>
        <rFont val="Arial"/>
        <family val="2"/>
      </rPr>
      <t xml:space="preserve">                                                  </t>
    </r>
    <r>
      <rPr>
        <b/>
        <sz val="16"/>
        <color indexed="12"/>
        <rFont val="Arial"/>
        <family val="2"/>
      </rPr>
      <t>ACH - $500.00</t>
    </r>
    <r>
      <rPr>
        <sz val="16"/>
        <color indexed="12"/>
        <rFont val="Arial"/>
        <family val="2"/>
      </rPr>
      <t xml:space="preserve">;                                              </t>
    </r>
    <r>
      <rPr>
        <b/>
        <sz val="16"/>
        <color indexed="12"/>
        <rFont val="Arial"/>
        <family val="2"/>
      </rPr>
      <t>RTGS - $1,400.00</t>
    </r>
    <r>
      <rPr>
        <sz val="16"/>
        <color indexed="12"/>
        <rFont val="Arial"/>
        <family val="2"/>
      </rPr>
      <t xml:space="preserve">;                                        Manager Cheque - $700.00;                           Drafts - $1,200.00;                                           </t>
    </r>
    <r>
      <rPr>
        <b/>
        <sz val="16"/>
        <color indexed="12"/>
        <rFont val="Arial"/>
        <family val="2"/>
      </rPr>
      <t xml:space="preserve">Wire Transfers - $5,500.00 </t>
    </r>
    <r>
      <rPr>
        <sz val="16"/>
        <color indexed="12"/>
        <rFont val="Arial"/>
        <family val="2"/>
      </rPr>
      <t xml:space="preserve">                         </t>
    </r>
    <r>
      <rPr>
        <b/>
        <sz val="16"/>
        <color indexed="12"/>
        <rFont val="Arial"/>
        <family val="2"/>
      </rPr>
      <t xml:space="preserve">Online  </t>
    </r>
    <r>
      <rPr>
        <sz val="16"/>
        <color indexed="12"/>
        <rFont val="Arial"/>
        <family val="2"/>
      </rPr>
      <t xml:space="preserve">                                                              </t>
    </r>
    <r>
      <rPr>
        <b/>
        <sz val="16"/>
        <color indexed="12"/>
        <rFont val="Arial"/>
        <family val="2"/>
      </rPr>
      <t>ACH - $15.00</t>
    </r>
    <r>
      <rPr>
        <sz val="16"/>
        <color indexed="12"/>
        <rFont val="Arial"/>
        <family val="2"/>
      </rPr>
      <t xml:space="preserve">;                                                RTGS - $250.00;                                     Manager Cheque - $400.00;                            </t>
    </r>
    <r>
      <rPr>
        <b/>
        <sz val="16"/>
        <color indexed="12"/>
        <rFont val="Arial"/>
        <family val="2"/>
      </rPr>
      <t>Drafts - $800.00</t>
    </r>
    <r>
      <rPr>
        <sz val="16"/>
        <color indexed="12"/>
        <rFont val="Arial"/>
        <family val="2"/>
      </rPr>
      <t>;                                          Wire Transfers - $4,000.00</t>
    </r>
  </si>
  <si>
    <r>
      <rPr>
        <b/>
        <sz val="16"/>
        <color indexed="12"/>
        <rFont val="Arial"/>
        <family val="2"/>
      </rPr>
      <t xml:space="preserve">In-Branch   </t>
    </r>
    <r>
      <rPr>
        <sz val="16"/>
        <color indexed="12"/>
        <rFont val="Arial"/>
        <family val="2"/>
      </rPr>
      <t xml:space="preserve">                                                  </t>
    </r>
    <r>
      <rPr>
        <b/>
        <sz val="16"/>
        <color indexed="12"/>
        <rFont val="Arial"/>
        <family val="2"/>
      </rPr>
      <t>ACH - $200.00</t>
    </r>
    <r>
      <rPr>
        <sz val="16"/>
        <color indexed="12"/>
        <rFont val="Arial"/>
        <family val="2"/>
      </rPr>
      <t xml:space="preserve">;                                              </t>
    </r>
    <r>
      <rPr>
        <b/>
        <sz val="16"/>
        <color indexed="12"/>
        <rFont val="Arial"/>
        <family val="2"/>
      </rPr>
      <t>RTGS - $700.00</t>
    </r>
    <r>
      <rPr>
        <sz val="16"/>
        <color indexed="12"/>
        <rFont val="Arial"/>
        <family val="2"/>
      </rPr>
      <t xml:space="preserve">;                                        Manager Cheque - </t>
    </r>
    <r>
      <rPr>
        <sz val="16"/>
        <color indexed="10"/>
        <rFont val="Arial"/>
        <family val="2"/>
      </rPr>
      <t>($</t>
    </r>
    <r>
      <rPr>
        <sz val="16"/>
        <color indexed="10"/>
        <rFont val="Arial"/>
        <family val="2"/>
      </rPr>
      <t>300.00)</t>
    </r>
    <r>
      <rPr>
        <sz val="16"/>
        <color indexed="12"/>
        <rFont val="Arial"/>
        <family val="2"/>
      </rPr>
      <t xml:space="preserve">;                           Drafts - </t>
    </r>
    <r>
      <rPr>
        <sz val="16"/>
        <color indexed="10"/>
        <rFont val="Arial"/>
        <family val="2"/>
      </rPr>
      <t>($200.00)</t>
    </r>
    <r>
      <rPr>
        <sz val="16"/>
        <color indexed="12"/>
        <rFont val="Arial"/>
        <family val="2"/>
      </rPr>
      <t xml:space="preserve">;                                           </t>
    </r>
    <r>
      <rPr>
        <b/>
        <sz val="16"/>
        <color indexed="12"/>
        <rFont val="Arial"/>
        <family val="2"/>
      </rPr>
      <t>Wire Transfers - $500.00</t>
    </r>
    <r>
      <rPr>
        <sz val="16"/>
        <color indexed="12"/>
        <rFont val="Arial"/>
        <family val="2"/>
      </rPr>
      <t xml:space="preserve">                          </t>
    </r>
    <r>
      <rPr>
        <b/>
        <sz val="16"/>
        <color indexed="12"/>
        <rFont val="Arial"/>
        <family val="2"/>
      </rPr>
      <t xml:space="preserve">Online  </t>
    </r>
    <r>
      <rPr>
        <sz val="16"/>
        <color indexed="12"/>
        <rFont val="Arial"/>
        <family val="2"/>
      </rPr>
      <t xml:space="preserve">                                                              </t>
    </r>
    <r>
      <rPr>
        <b/>
        <sz val="16"/>
        <color indexed="12"/>
        <rFont val="Arial"/>
        <family val="2"/>
      </rPr>
      <t>ACH - $5.00</t>
    </r>
    <r>
      <rPr>
        <sz val="16"/>
        <color indexed="12"/>
        <rFont val="Arial"/>
        <family val="2"/>
      </rPr>
      <t xml:space="preserve">;                                                RTGS - $0.00;                                     Manager Cheque - </t>
    </r>
    <r>
      <rPr>
        <sz val="16"/>
        <color indexed="10"/>
        <rFont val="Arial"/>
        <family val="2"/>
      </rPr>
      <t>(</t>
    </r>
    <r>
      <rPr>
        <sz val="16"/>
        <color indexed="10"/>
        <rFont val="Arial"/>
        <family val="2"/>
      </rPr>
      <t>$100.00)</t>
    </r>
    <r>
      <rPr>
        <sz val="16"/>
        <color indexed="12"/>
        <rFont val="Arial"/>
        <family val="2"/>
      </rPr>
      <t xml:space="preserve">;                            </t>
    </r>
    <r>
      <rPr>
        <b/>
        <sz val="16"/>
        <color indexed="12"/>
        <rFont val="Arial"/>
        <family val="2"/>
      </rPr>
      <t>Drafts - $100.00</t>
    </r>
    <r>
      <rPr>
        <sz val="16"/>
        <color indexed="12"/>
        <rFont val="Arial"/>
        <family val="2"/>
      </rPr>
      <t>;                                          Wire Transfers - $0.00</t>
    </r>
  </si>
  <si>
    <r>
      <rPr>
        <b/>
        <sz val="16"/>
        <color indexed="12"/>
        <rFont val="Arial"/>
        <family val="2"/>
      </rPr>
      <t>In-Branch</t>
    </r>
    <r>
      <rPr>
        <sz val="16"/>
        <color indexed="12"/>
        <rFont val="Arial"/>
        <family val="2"/>
      </rPr>
      <t xml:space="preserve">                                                 </t>
    </r>
    <r>
      <rPr>
        <b/>
        <sz val="16"/>
        <color indexed="12"/>
        <rFont val="Arial"/>
        <family val="2"/>
      </rPr>
      <t>ACH - '67%</t>
    </r>
    <r>
      <rPr>
        <sz val="16"/>
        <color indexed="12"/>
        <rFont val="Arial"/>
        <family val="2"/>
      </rPr>
      <t xml:space="preserve">;                                             </t>
    </r>
    <r>
      <rPr>
        <b/>
        <sz val="16"/>
        <color indexed="12"/>
        <rFont val="Arial"/>
        <family val="2"/>
      </rPr>
      <t xml:space="preserve"> RTGS - 100%</t>
    </r>
    <r>
      <rPr>
        <sz val="16"/>
        <color indexed="12"/>
        <rFont val="Arial"/>
        <family val="2"/>
      </rPr>
      <t xml:space="preserve">;                                        Manager Cheque - </t>
    </r>
    <r>
      <rPr>
        <sz val="16"/>
        <color indexed="10"/>
        <rFont val="Arial"/>
        <family val="2"/>
      </rPr>
      <t>'-30%</t>
    </r>
    <r>
      <rPr>
        <sz val="16"/>
        <color indexed="12"/>
        <rFont val="Arial"/>
        <family val="2"/>
      </rPr>
      <t>;                           Drafts -</t>
    </r>
    <r>
      <rPr>
        <sz val="16"/>
        <color indexed="48"/>
        <rFont val="Arial"/>
        <family val="2"/>
      </rPr>
      <t xml:space="preserve"> </t>
    </r>
    <r>
      <rPr>
        <sz val="16"/>
        <color indexed="10"/>
        <rFont val="Arial"/>
        <family val="2"/>
      </rPr>
      <t>-'14%</t>
    </r>
    <r>
      <rPr>
        <sz val="16"/>
        <color indexed="12"/>
        <rFont val="Arial"/>
        <family val="2"/>
      </rPr>
      <t xml:space="preserve">;                                        </t>
    </r>
    <r>
      <rPr>
        <b/>
        <sz val="16"/>
        <color indexed="12"/>
        <rFont val="Arial"/>
        <family val="2"/>
      </rPr>
      <t xml:space="preserve">   Wire Transfers - 10% </t>
    </r>
    <r>
      <rPr>
        <sz val="16"/>
        <color indexed="12"/>
        <rFont val="Arial"/>
        <family val="2"/>
      </rPr>
      <t xml:space="preserve">                         </t>
    </r>
    <r>
      <rPr>
        <b/>
        <sz val="16"/>
        <color indexed="12"/>
        <rFont val="Arial"/>
        <family val="2"/>
      </rPr>
      <t xml:space="preserve">Online                                                           </t>
    </r>
    <r>
      <rPr>
        <sz val="16"/>
        <color indexed="12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ACH - 50%</t>
    </r>
    <r>
      <rPr>
        <sz val="16"/>
        <color indexed="12"/>
        <rFont val="Arial"/>
        <family val="2"/>
      </rPr>
      <t xml:space="preserve">;                                                RTGS -0% ;                                     Manager Cheque - </t>
    </r>
    <r>
      <rPr>
        <sz val="16"/>
        <color indexed="10"/>
        <rFont val="Arial"/>
        <family val="2"/>
      </rPr>
      <t>'-20%</t>
    </r>
    <r>
      <rPr>
        <sz val="16"/>
        <color indexed="12"/>
        <rFont val="Arial"/>
        <family val="2"/>
      </rPr>
      <t xml:space="preserve">;                           </t>
    </r>
    <r>
      <rPr>
        <b/>
        <sz val="16"/>
        <color indexed="12"/>
        <rFont val="Arial"/>
        <family val="2"/>
      </rPr>
      <t xml:space="preserve"> Drafts -14%</t>
    </r>
    <r>
      <rPr>
        <sz val="16"/>
        <color indexed="12"/>
        <rFont val="Arial"/>
        <family val="2"/>
      </rPr>
      <t xml:space="preserve"> ;                                          Wire Transfers - 0%                                                            </t>
    </r>
  </si>
  <si>
    <r>
      <t xml:space="preserve">Free - Up to 30 days;                                            $3,150.00 - 30 days to 6 months;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Arial"/>
        <family val="2"/>
      </rPr>
      <t>$500.00 - For each additional voucher;               $4,00.00 flat fee - 6 months to years;                      $1,000.00 - Per hour for more than one vouchers</t>
    </r>
  </si>
  <si>
    <t>Up to 30 days - $0.00;                                   30 days to 6 months - $3,150.00:                                For each additional voucher - $500.00;                                                                                                                                                          6 months to years - $1,500.00 flat fee;                                                                                                                                                                                                                                                                                                                                     $0.00 per hour for more than one vouchers;                                                                                                                                                                                                                                                                                                                  Maximum $4,000.00</t>
  </si>
  <si>
    <t>Up to 30 days - 0%;                                  30 days to 6 months &amp; for each additional voucher &amp; Maximum - 100%;                                                                                                                                                                                                         6 months to years -  60% flat fee;                                                                                                                                                                                                                                                                                                                                                     0% per hour for more than one vouchers</t>
  </si>
  <si>
    <r>
      <t xml:space="preserve">$85.00 charge per item;                                           </t>
    </r>
    <r>
      <rPr>
        <b/>
        <sz val="16"/>
        <color indexed="12"/>
        <rFont val="Arial"/>
        <family val="2"/>
      </rPr>
      <t xml:space="preserve"> Minimum Monthly fee - $800.00</t>
    </r>
  </si>
  <si>
    <r>
      <t xml:space="preserve">($65.00) </t>
    </r>
    <r>
      <rPr>
        <sz val="16"/>
        <color indexed="12"/>
        <rFont val="Arial"/>
        <family val="2"/>
      </rPr>
      <t xml:space="preserve">charge per item;  </t>
    </r>
    <r>
      <rPr>
        <sz val="16"/>
        <color indexed="10"/>
        <rFont val="Arial"/>
        <family val="2"/>
      </rPr>
      <t xml:space="preserve">                                          </t>
    </r>
    <r>
      <rPr>
        <b/>
        <sz val="16"/>
        <color indexed="12"/>
        <rFont val="Arial"/>
        <family val="2"/>
      </rPr>
      <t>Minimum Monthly fee - $800.00</t>
    </r>
  </si>
  <si>
    <r>
      <t xml:space="preserve">-43% </t>
    </r>
    <r>
      <rPr>
        <sz val="16"/>
        <color indexed="12"/>
        <rFont val="Arial"/>
        <family val="2"/>
      </rPr>
      <t xml:space="preserve">charge per item;      </t>
    </r>
    <r>
      <rPr>
        <sz val="16"/>
        <color indexed="10"/>
        <rFont val="Arial"/>
        <family val="2"/>
      </rPr>
      <t xml:space="preserve">                                    </t>
    </r>
    <r>
      <rPr>
        <sz val="16"/>
        <color indexed="12"/>
        <rFont val="Arial"/>
        <family val="2"/>
      </rPr>
      <t xml:space="preserve">  </t>
    </r>
    <r>
      <rPr>
        <b/>
        <sz val="16"/>
        <color indexed="12"/>
        <rFont val="Arial"/>
        <family val="2"/>
      </rPr>
      <t>Minimum Monthly fee -100%</t>
    </r>
  </si>
  <si>
    <r>
      <rPr>
        <sz val="16"/>
        <color indexed="12"/>
        <rFont val="Arial"/>
        <family val="2"/>
      </rPr>
      <t xml:space="preserve">Global Savers Kids &amp; Teens - $0.00; Corporate Savings - </t>
    </r>
    <r>
      <rPr>
        <sz val="16"/>
        <color indexed="10"/>
        <rFont val="Arial"/>
        <family val="2"/>
      </rPr>
      <t>($500.00)</t>
    </r>
    <r>
      <rPr>
        <sz val="16"/>
        <color indexed="12"/>
        <rFont val="Arial"/>
        <family val="2"/>
      </rPr>
      <t xml:space="preserve">; All Other Individual Categories - </t>
    </r>
    <r>
      <rPr>
        <sz val="16"/>
        <color indexed="10"/>
        <rFont val="Arial"/>
        <family val="2"/>
      </rPr>
      <t>($100.00)</t>
    </r>
  </si>
  <si>
    <t>J$300.00 below $500,000 &amp;  $1000.00/$500K or .20% whichever is higher (cash withdrawals accumulated)</t>
  </si>
  <si>
    <r>
      <rPr>
        <b/>
        <sz val="16"/>
        <color indexed="12"/>
        <rFont val="Arial"/>
        <family val="2"/>
      </rPr>
      <t>With Agreed Facility $2,500</t>
    </r>
    <r>
      <rPr>
        <sz val="16"/>
        <color indexed="12"/>
        <rFont val="Arial"/>
        <family val="2"/>
      </rPr>
      <t>;                          Without Previous Agreement - Penal Rate of 50% or Minimum $3,000</t>
    </r>
  </si>
  <si>
    <r>
      <rPr>
        <b/>
        <sz val="16"/>
        <color indexed="12"/>
        <rFont val="Arial"/>
        <family val="2"/>
      </rPr>
      <t>$2,500.00 With Agreed Facility</t>
    </r>
    <r>
      <rPr>
        <sz val="16"/>
        <color indexed="12"/>
        <rFont val="Arial"/>
        <family val="2"/>
      </rPr>
      <t>;                           $0.00 Minimum Charge</t>
    </r>
  </si>
  <si>
    <r>
      <rPr>
        <b/>
        <sz val="16"/>
        <color indexed="12"/>
        <rFont val="Arial"/>
        <family val="2"/>
      </rPr>
      <t>100% With Agreed Facility</t>
    </r>
    <r>
      <rPr>
        <sz val="16"/>
        <color indexed="12"/>
        <rFont val="Arial"/>
        <family val="2"/>
      </rPr>
      <t>;                           0% Minimum Charge</t>
    </r>
  </si>
  <si>
    <r>
      <rPr>
        <sz val="16"/>
        <color indexed="10"/>
        <rFont val="Arial"/>
        <family val="2"/>
      </rPr>
      <t>($1,000.00)</t>
    </r>
    <r>
      <rPr>
        <sz val="16"/>
        <color indexed="12"/>
        <rFont val="Arial"/>
        <family val="2"/>
      </rPr>
      <t xml:space="preserve"> - </t>
    </r>
    <r>
      <rPr>
        <b/>
        <sz val="16"/>
        <color indexed="12"/>
        <rFont val="Arial"/>
        <family val="2"/>
      </rPr>
      <t>$150.00</t>
    </r>
  </si>
  <si>
    <r>
      <rPr>
        <sz val="16"/>
        <color indexed="10"/>
        <rFont val="Arial"/>
        <family val="2"/>
      </rPr>
      <t>-20%</t>
    </r>
    <r>
      <rPr>
        <sz val="16"/>
        <color indexed="12"/>
        <rFont val="Arial"/>
        <family val="2"/>
      </rPr>
      <t xml:space="preserve"> to </t>
    </r>
    <r>
      <rPr>
        <b/>
        <sz val="16"/>
        <color indexed="12"/>
        <rFont val="Arial"/>
        <family val="2"/>
      </rPr>
      <t xml:space="preserve">5% </t>
    </r>
  </si>
  <si>
    <t>$2,850.00 Individual;                                  $5,000.00 Business</t>
  </si>
  <si>
    <r>
      <t>$3,000.00 Individual</t>
    </r>
    <r>
      <rPr>
        <sz val="16"/>
        <color indexed="12"/>
        <rFont val="Arial"/>
        <family val="2"/>
      </rPr>
      <t>;                                  $4,000.00 Business</t>
    </r>
  </si>
  <si>
    <r>
      <t xml:space="preserve">Free - Within 30 days;                                                   </t>
    </r>
    <r>
      <rPr>
        <b/>
        <sz val="16"/>
        <color indexed="12"/>
        <rFont val="Arial"/>
        <family val="2"/>
      </rPr>
      <t xml:space="preserve">$1,000 - More than 3 vouchers;     </t>
    </r>
    <r>
      <rPr>
        <sz val="16"/>
        <color indexed="12"/>
        <rFont val="Arial"/>
        <family val="2"/>
      </rPr>
      <t xml:space="preserve">                               $3,150.00 - 30 days to 6 months;                       $500 - For each additional voucher; $4,000.00 flat fee - 6 months - 7 yrs;                    $1,000 - Per hour for more than two vouchers</t>
    </r>
  </si>
  <si>
    <r>
      <t xml:space="preserve">0% - </t>
    </r>
    <r>
      <rPr>
        <b/>
        <sz val="16"/>
        <color indexed="12"/>
        <rFont val="Arial"/>
        <family val="2"/>
      </rPr>
      <t>100%</t>
    </r>
  </si>
  <si>
    <r>
      <t xml:space="preserve">$0 - </t>
    </r>
    <r>
      <rPr>
        <b/>
        <sz val="16"/>
        <color indexed="12"/>
        <rFont val="Arial"/>
        <family val="2"/>
      </rPr>
      <t>$1,000.00</t>
    </r>
  </si>
  <si>
    <r>
      <t xml:space="preserve">Online - $400.00; </t>
    </r>
    <r>
      <rPr>
        <b/>
        <sz val="16"/>
        <color indexed="12"/>
        <rFont val="Arial"/>
        <family val="2"/>
      </rPr>
      <t>In Branch - $700.00</t>
    </r>
  </si>
  <si>
    <r>
      <t xml:space="preserve">$0.00 - </t>
    </r>
    <r>
      <rPr>
        <b/>
        <sz val="16"/>
        <color indexed="12"/>
        <rFont val="Arial"/>
        <family val="2"/>
      </rPr>
      <t>$700.00</t>
    </r>
  </si>
  <si>
    <r>
      <t>0% -</t>
    </r>
    <r>
      <rPr>
        <b/>
        <sz val="16"/>
        <color indexed="12"/>
        <rFont val="Arial"/>
        <family val="2"/>
      </rPr>
      <t>100%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</si>
</sst>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0.0"/>
    <numFmt numFmtId="179" formatCode="yyyy\ mm\ dd"/>
    <numFmt numFmtId="180" formatCode="0.000"/>
    <numFmt numFmtId="181" formatCode="&quot;$&quot;#,##0.00"/>
    <numFmt numFmtId="182" formatCode="0.00;[Red]0.00"/>
    <numFmt numFmtId="183" formatCode="&quot;$&quot;#,##0.00;[Red]&quot;$&quot;#,##0.00"/>
    <numFmt numFmtId="184" formatCode="&quot;$&quot;#,##0"/>
    <numFmt numFmtId="185" formatCode="#,##0.00;[Red]#,##0.00"/>
    <numFmt numFmtId="186" formatCode="[$USD]\ #,##0.00"/>
    <numFmt numFmtId="187" formatCode="0.00_);[Red]\(0.00\)"/>
    <numFmt numFmtId="188" formatCode="[$USD]\ #,##0.00_);[Red]\([$USD]\ #,##0.00\)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b/>
      <i/>
      <sz val="16"/>
      <color indexed="12"/>
      <name val="Arial"/>
      <family val="2"/>
    </font>
    <font>
      <b/>
      <vertAlign val="superscript"/>
      <sz val="20"/>
      <color indexed="53"/>
      <name val="Arial"/>
      <family val="2"/>
    </font>
    <font>
      <sz val="18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4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color indexed="10"/>
      <name val="Arial"/>
      <family val="2"/>
    </font>
    <font>
      <b/>
      <sz val="18"/>
      <color indexed="53"/>
      <name val="Arial"/>
      <family val="2"/>
    </font>
    <font>
      <b/>
      <sz val="11"/>
      <color indexed="63"/>
      <name val="Arial"/>
      <family val="2"/>
    </font>
    <font>
      <sz val="9"/>
      <color indexed="54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u val="single"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FF"/>
      <name val="Arial"/>
      <family val="2"/>
    </font>
    <font>
      <i/>
      <sz val="18"/>
      <color rgb="FFFF0000"/>
      <name val="Arial"/>
      <family val="2"/>
    </font>
    <font>
      <b/>
      <sz val="16"/>
      <color rgb="FF0000FF"/>
      <name val="Arial"/>
      <family val="2"/>
    </font>
    <font>
      <b/>
      <sz val="16"/>
      <color theme="1"/>
      <name val="Arial"/>
      <family val="2"/>
    </font>
    <font>
      <b/>
      <sz val="18"/>
      <color theme="9" tint="-0.24997000396251678"/>
      <name val="Arial"/>
      <family val="2"/>
    </font>
    <font>
      <sz val="16"/>
      <color rgb="FFFF0000"/>
      <name val="Arial"/>
      <family val="2"/>
    </font>
    <font>
      <b/>
      <sz val="11"/>
      <color rgb="FF404040"/>
      <name val="Arial"/>
      <family val="2"/>
    </font>
    <font>
      <sz val="9"/>
      <color rgb="FF475E7E"/>
      <name val="Arial"/>
      <family val="2"/>
    </font>
    <font>
      <b/>
      <sz val="10"/>
      <color rgb="FF303030"/>
      <name val="Arial"/>
      <family val="2"/>
    </font>
    <font>
      <b/>
      <sz val="9"/>
      <color rgb="FF303030"/>
      <name val="Arial"/>
      <family val="2"/>
    </font>
    <font>
      <sz val="9"/>
      <color rgb="FF303030"/>
      <name val="Arial"/>
      <family val="2"/>
    </font>
    <font>
      <b/>
      <u val="single"/>
      <sz val="9"/>
      <color rgb="FF30303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/>
      <right/>
      <top style="thin">
        <color rgb="FFCCCCCC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/>
    </xf>
    <xf numFmtId="0" fontId="5" fillId="0" borderId="0" xfId="0" applyFont="1" applyBorder="1" applyAlignment="1" quotePrefix="1">
      <alignment/>
    </xf>
    <xf numFmtId="178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indent="1"/>
    </xf>
    <xf numFmtId="0" fontId="5" fillId="0" borderId="10" xfId="0" applyFont="1" applyBorder="1" applyAlignment="1">
      <alignment horizontal="left" wrapText="1" indent="2"/>
    </xf>
    <xf numFmtId="181" fontId="61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/>
    </xf>
    <xf numFmtId="181" fontId="62" fillId="0" borderId="10" xfId="0" applyNumberFormat="1" applyFont="1" applyFill="1" applyBorder="1" applyAlignment="1">
      <alignment horizontal="center" wrapText="1"/>
    </xf>
    <xf numFmtId="4" fontId="61" fillId="32" borderId="10" xfId="0" applyNumberFormat="1" applyFont="1" applyFill="1" applyBorder="1" applyAlignment="1">
      <alignment horizontal="center" wrapText="1"/>
    </xf>
    <xf numFmtId="181" fontId="61" fillId="32" borderId="10" xfId="0" applyNumberFormat="1" applyFont="1" applyFill="1" applyBorder="1" applyAlignment="1">
      <alignment horizontal="center" wrapText="1"/>
    </xf>
    <xf numFmtId="181" fontId="62" fillId="0" borderId="10" xfId="0" applyNumberFormat="1" applyFont="1" applyFill="1" applyBorder="1" applyAlignment="1">
      <alignment horizontal="center"/>
    </xf>
    <xf numFmtId="167" fontId="62" fillId="0" borderId="10" xfId="0" applyNumberFormat="1" applyFont="1" applyFill="1" applyBorder="1" applyAlignment="1">
      <alignment horizontal="center" wrapText="1"/>
    </xf>
    <xf numFmtId="4" fontId="6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indent="2"/>
    </xf>
    <xf numFmtId="181" fontId="61" fillId="32" borderId="10" xfId="0" applyNumberFormat="1" applyFont="1" applyFill="1" applyBorder="1" applyAlignment="1">
      <alignment horizontal="center"/>
    </xf>
    <xf numFmtId="4" fontId="61" fillId="32" borderId="10" xfId="0" applyNumberFormat="1" applyFont="1" applyFill="1" applyBorder="1" applyAlignment="1">
      <alignment horizontal="center"/>
    </xf>
    <xf numFmtId="181" fontId="62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178" fontId="5" fillId="0" borderId="10" xfId="0" applyNumberFormat="1" applyFont="1" applyBorder="1" applyAlignment="1">
      <alignment horizontal="left"/>
    </xf>
    <xf numFmtId="178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181" fontId="62" fillId="32" borderId="10" xfId="0" applyNumberFormat="1" applyFont="1" applyFill="1" applyBorder="1" applyAlignment="1">
      <alignment horizontal="center"/>
    </xf>
    <xf numFmtId="9" fontId="62" fillId="0" borderId="10" xfId="0" applyNumberFormat="1" applyFont="1" applyFill="1" applyBorder="1" applyAlignment="1" quotePrefix="1">
      <alignment horizontal="center" wrapText="1"/>
    </xf>
    <xf numFmtId="0" fontId="6" fillId="0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4" fontId="62" fillId="0" borderId="10" xfId="0" applyNumberFormat="1" applyFont="1" applyFill="1" applyBorder="1" applyAlignment="1">
      <alignment horizontal="center" wrapText="1"/>
    </xf>
    <xf numFmtId="4" fontId="62" fillId="3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4" fontId="62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 indent="1"/>
    </xf>
    <xf numFmtId="17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6" fontId="61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0" borderId="10" xfId="0" applyFont="1" applyBorder="1" applyAlignment="1">
      <alignment horizontal="left" indent="2"/>
    </xf>
    <xf numFmtId="0" fontId="5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86" fontId="62" fillId="32" borderId="10" xfId="0" applyNumberFormat="1" applyFont="1" applyFill="1" applyBorder="1" applyAlignment="1">
      <alignment horizontal="center"/>
    </xf>
    <xf numFmtId="4" fontId="62" fillId="32" borderId="10" xfId="0" applyNumberFormat="1" applyFont="1" applyFill="1" applyBorder="1" applyAlignment="1" applyProtection="1">
      <alignment horizontal="center"/>
      <protection locked="0"/>
    </xf>
    <xf numFmtId="181" fontId="62" fillId="32" borderId="10" xfId="0" applyNumberFormat="1" applyFont="1" applyFill="1" applyBorder="1" applyAlignment="1" applyProtection="1">
      <alignment horizontal="center"/>
      <protection locked="0"/>
    </xf>
    <xf numFmtId="0" fontId="62" fillId="32" borderId="1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2" fontId="61" fillId="32" borderId="10" xfId="0" applyNumberFormat="1" applyFont="1" applyFill="1" applyBorder="1" applyAlignment="1">
      <alignment horizontal="center" wrapText="1"/>
    </xf>
    <xf numFmtId="186" fontId="61" fillId="32" borderId="10" xfId="0" applyNumberFormat="1" applyFont="1" applyFill="1" applyBorder="1" applyAlignment="1">
      <alignment horizontal="center" wrapText="1"/>
    </xf>
    <xf numFmtId="4" fontId="61" fillId="32" borderId="10" xfId="0" applyNumberFormat="1" applyFont="1" applyFill="1" applyBorder="1" applyAlignment="1" applyProtection="1">
      <alignment horizontal="center"/>
      <protection locked="0"/>
    </xf>
    <xf numFmtId="181" fontId="61" fillId="32" borderId="10" xfId="0" applyNumberFormat="1" applyFont="1" applyFill="1" applyBorder="1" applyAlignment="1" applyProtection="1">
      <alignment horizontal="center"/>
      <protection locked="0"/>
    </xf>
    <xf numFmtId="0" fontId="61" fillId="32" borderId="10" xfId="0" applyFont="1" applyFill="1" applyBorder="1" applyAlignment="1">
      <alignment horizontal="center" wrapText="1"/>
    </xf>
    <xf numFmtId="9" fontId="61" fillId="0" borderId="10" xfId="0" applyNumberFormat="1" applyFont="1" applyFill="1" applyBorder="1" applyAlignment="1" quotePrefix="1">
      <alignment horizontal="center" wrapText="1"/>
    </xf>
    <xf numFmtId="181" fontId="64" fillId="0" borderId="10" xfId="0" applyNumberFormat="1" applyFont="1" applyFill="1" applyBorder="1" applyAlignment="1">
      <alignment horizontal="center" wrapText="1"/>
    </xf>
    <xf numFmtId="181" fontId="64" fillId="32" borderId="10" xfId="0" applyNumberFormat="1" applyFont="1" applyFill="1" applyBorder="1" applyAlignment="1">
      <alignment horizontal="center" wrapText="1"/>
    </xf>
    <xf numFmtId="179" fontId="65" fillId="33" borderId="10" xfId="0" applyNumberFormat="1" applyFont="1" applyFill="1" applyBorder="1" applyAlignment="1">
      <alignment horizontal="center" wrapText="1"/>
    </xf>
    <xf numFmtId="179" fontId="64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181" fontId="61" fillId="33" borderId="10" xfId="0" applyNumberFormat="1" applyFont="1" applyFill="1" applyBorder="1" applyAlignment="1">
      <alignment horizontal="center"/>
    </xf>
    <xf numFmtId="181" fontId="62" fillId="33" borderId="10" xfId="0" applyNumberFormat="1" applyFont="1" applyFill="1" applyBorder="1" applyAlignment="1">
      <alignment horizontal="center"/>
    </xf>
    <xf numFmtId="181" fontId="62" fillId="33" borderId="10" xfId="0" applyNumberFormat="1" applyFont="1" applyFill="1" applyBorder="1" applyAlignment="1">
      <alignment horizontal="center" wrapText="1"/>
    </xf>
    <xf numFmtId="9" fontId="62" fillId="33" borderId="10" xfId="0" applyNumberFormat="1" applyFont="1" applyFill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 wrapText="1"/>
    </xf>
    <xf numFmtId="10" fontId="62" fillId="33" borderId="10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181" fontId="62" fillId="33" borderId="10" xfId="0" applyNumberFormat="1" applyFont="1" applyFill="1" applyBorder="1" applyAlignment="1">
      <alignment/>
    </xf>
    <xf numFmtId="179" fontId="61" fillId="33" borderId="10" xfId="0" applyNumberFormat="1" applyFont="1" applyFill="1" applyBorder="1" applyAlignment="1" applyProtection="1">
      <alignment horizontal="center"/>
      <protection locked="0"/>
    </xf>
    <xf numFmtId="179" fontId="62" fillId="33" borderId="10" xfId="0" applyNumberFormat="1" applyFont="1" applyFill="1" applyBorder="1" applyAlignment="1" applyProtection="1">
      <alignment horizontal="center"/>
      <protection locked="0"/>
    </xf>
    <xf numFmtId="181" fontId="62" fillId="33" borderId="10" xfId="0" applyNumberFormat="1" applyFont="1" applyFill="1" applyBorder="1" applyAlignment="1" applyProtection="1">
      <alignment horizontal="center"/>
      <protection locked="0"/>
    </xf>
    <xf numFmtId="179" fontId="61" fillId="33" borderId="10" xfId="0" applyNumberFormat="1" applyFont="1" applyFill="1" applyBorder="1" applyAlignment="1">
      <alignment horizontal="center"/>
    </xf>
    <xf numFmtId="179" fontId="62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 applyProtection="1">
      <alignment horizontal="center"/>
      <protection locked="0"/>
    </xf>
    <xf numFmtId="4" fontId="62" fillId="33" borderId="10" xfId="0" applyNumberFormat="1" applyFont="1" applyFill="1" applyBorder="1" applyAlignment="1" applyProtection="1">
      <alignment horizontal="center"/>
      <protection locked="0"/>
    </xf>
    <xf numFmtId="181" fontId="61" fillId="33" borderId="10" xfId="0" applyNumberFormat="1" applyFont="1" applyFill="1" applyBorder="1" applyAlignment="1" applyProtection="1">
      <alignment horizontal="center"/>
      <protection locked="0"/>
    </xf>
    <xf numFmtId="2" fontId="61" fillId="33" borderId="10" xfId="0" applyNumberFormat="1" applyFont="1" applyFill="1" applyBorder="1" applyAlignment="1">
      <alignment horizontal="center"/>
    </xf>
    <xf numFmtId="2" fontId="62" fillId="33" borderId="10" xfId="0" applyNumberFormat="1" applyFont="1" applyFill="1" applyBorder="1" applyAlignment="1">
      <alignment horizontal="center"/>
    </xf>
    <xf numFmtId="9" fontId="62" fillId="33" borderId="10" xfId="0" applyNumberFormat="1" applyFont="1" applyFill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167" fontId="62" fillId="33" borderId="10" xfId="0" applyNumberFormat="1" applyFont="1" applyFill="1" applyBorder="1" applyAlignment="1">
      <alignment horizontal="center" wrapText="1"/>
    </xf>
    <xf numFmtId="186" fontId="62" fillId="32" borderId="10" xfId="0" applyNumberFormat="1" applyFont="1" applyFill="1" applyBorder="1" applyAlignment="1">
      <alignment horizontal="center" wrapText="1"/>
    </xf>
    <xf numFmtId="10" fontId="61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79" fontId="66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9" fontId="64" fillId="0" borderId="10" xfId="0" applyNumberFormat="1" applyFont="1" applyFill="1" applyBorder="1" applyAlignment="1" quotePrefix="1">
      <alignment horizontal="center" wrapText="1"/>
    </xf>
    <xf numFmtId="9" fontId="67" fillId="0" borderId="10" xfId="0" applyNumberFormat="1" applyFont="1" applyFill="1" applyBorder="1" applyAlignment="1">
      <alignment horizontal="center" wrapText="1"/>
    </xf>
    <xf numFmtId="167" fontId="62" fillId="0" borderId="10" xfId="0" applyNumberFormat="1" applyFont="1" applyFill="1" applyBorder="1" applyAlignment="1">
      <alignment horizontal="center"/>
    </xf>
    <xf numFmtId="9" fontId="67" fillId="0" borderId="10" xfId="0" applyNumberFormat="1" applyFont="1" applyFill="1" applyBorder="1" applyAlignment="1">
      <alignment horizontal="center"/>
    </xf>
    <xf numFmtId="0" fontId="68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69" fillId="0" borderId="0" xfId="0" applyFont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70" fillId="34" borderId="12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/>
    </xf>
    <xf numFmtId="0" fontId="72" fillId="36" borderId="12" xfId="0" applyFont="1" applyFill="1" applyBorder="1" applyAlignment="1">
      <alignment horizontal="left" vertical="center" wrapText="1"/>
    </xf>
    <xf numFmtId="0" fontId="72" fillId="36" borderId="12" xfId="0" applyFont="1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0" fillId="36" borderId="12" xfId="0" applyFill="1" applyBorder="1" applyAlignment="1">
      <alignment horizontal="right"/>
    </xf>
    <xf numFmtId="0" fontId="72" fillId="36" borderId="12" xfId="0" applyFont="1" applyFill="1" applyBorder="1" applyAlignment="1">
      <alignment horizontal="right"/>
    </xf>
    <xf numFmtId="0" fontId="0" fillId="35" borderId="12" xfId="0" applyFill="1" applyBorder="1" applyAlignment="1">
      <alignment horizontal="left" vertical="center"/>
    </xf>
    <xf numFmtId="0" fontId="71" fillId="36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181" fontId="5" fillId="0" borderId="10" xfId="0" applyNumberFormat="1" applyFont="1" applyFill="1" applyBorder="1" applyAlignment="1">
      <alignment horizontal="center"/>
    </xf>
    <xf numFmtId="181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72" fillId="36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64" fillId="0" borderId="10" xfId="0" applyNumberFormat="1" applyFont="1" applyFill="1" applyBorder="1" applyAlignment="1">
      <alignment horizontal="center"/>
    </xf>
    <xf numFmtId="181" fontId="67" fillId="0" borderId="10" xfId="0" applyNumberFormat="1" applyFont="1" applyFill="1" applyBorder="1" applyAlignment="1">
      <alignment horizontal="center" wrapText="1"/>
    </xf>
    <xf numFmtId="9" fontId="67" fillId="0" borderId="10" xfId="0" applyNumberFormat="1" applyFont="1" applyFill="1" applyBorder="1" applyAlignment="1" quotePrefix="1">
      <alignment horizontal="center" wrapText="1"/>
    </xf>
    <xf numFmtId="186" fontId="62" fillId="0" borderId="10" xfId="0" applyNumberFormat="1" applyFont="1" applyFill="1" applyBorder="1" applyAlignment="1">
      <alignment horizontal="center"/>
    </xf>
    <xf numFmtId="4" fontId="62" fillId="0" borderId="10" xfId="0" applyNumberFormat="1" applyFont="1" applyFill="1" applyBorder="1" applyAlignment="1">
      <alignment horizontal="center"/>
    </xf>
    <xf numFmtId="10" fontId="14" fillId="0" borderId="10" xfId="0" applyNumberFormat="1" applyFont="1" applyFill="1" applyBorder="1" applyAlignment="1">
      <alignment horizontal="center" wrapText="1"/>
    </xf>
    <xf numFmtId="2" fontId="64" fillId="0" borderId="10" xfId="0" applyNumberFormat="1" applyFont="1" applyFill="1" applyBorder="1" applyAlignment="1">
      <alignment horizontal="center" wrapText="1"/>
    </xf>
    <xf numFmtId="2" fontId="62" fillId="0" borderId="10" xfId="0" applyNumberFormat="1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wrapText="1"/>
    </xf>
    <xf numFmtId="181" fontId="14" fillId="0" borderId="10" xfId="0" applyNumberFormat="1" applyFont="1" applyFill="1" applyBorder="1" applyAlignment="1">
      <alignment horizontal="center" wrapText="1"/>
    </xf>
    <xf numFmtId="9" fontId="61" fillId="0" borderId="10" xfId="0" applyNumberFormat="1" applyFont="1" applyFill="1" applyBorder="1" applyAlignment="1">
      <alignment horizontal="center" wrapText="1"/>
    </xf>
    <xf numFmtId="167" fontId="61" fillId="0" borderId="10" xfId="0" applyNumberFormat="1" applyFont="1" applyFill="1" applyBorder="1" applyAlignment="1">
      <alignment horizontal="center" wrapText="1"/>
    </xf>
    <xf numFmtId="188" fontId="61" fillId="0" borderId="10" xfId="0" applyNumberFormat="1" applyFont="1" applyFill="1" applyBorder="1" applyAlignment="1">
      <alignment horizontal="center" wrapText="1"/>
    </xf>
    <xf numFmtId="167" fontId="61" fillId="0" borderId="10" xfId="0" applyNumberFormat="1" applyFont="1" applyFill="1" applyBorder="1" applyAlignment="1" quotePrefix="1">
      <alignment horizontal="center" wrapText="1"/>
    </xf>
    <xf numFmtId="167" fontId="61" fillId="0" borderId="10" xfId="0" applyNumberFormat="1" applyFont="1" applyFill="1" applyBorder="1" applyAlignment="1">
      <alignment horizontal="center"/>
    </xf>
    <xf numFmtId="9" fontId="61" fillId="0" borderId="10" xfId="0" applyNumberFormat="1" applyFont="1" applyFill="1" applyBorder="1" applyAlignment="1" quotePrefix="1">
      <alignment horizontal="center"/>
    </xf>
    <xf numFmtId="0" fontId="65" fillId="33" borderId="10" xfId="0" applyFont="1" applyFill="1" applyBorder="1" applyAlignment="1">
      <alignment horizontal="center" wrapText="1"/>
    </xf>
    <xf numFmtId="4" fontId="61" fillId="0" borderId="10" xfId="0" applyNumberFormat="1" applyFont="1" applyFill="1" applyBorder="1" applyAlignment="1">
      <alignment horizontal="center"/>
    </xf>
    <xf numFmtId="9" fontId="61" fillId="32" borderId="10" xfId="0" applyNumberFormat="1" applyFont="1" applyFill="1" applyBorder="1" applyAlignment="1">
      <alignment horizontal="center" wrapText="1"/>
    </xf>
    <xf numFmtId="181" fontId="61" fillId="0" borderId="10" xfId="0" applyNumberFormat="1" applyFont="1" applyFill="1" applyBorder="1" applyAlignment="1" quotePrefix="1">
      <alignment horizontal="center" wrapText="1"/>
    </xf>
    <xf numFmtId="9" fontId="61" fillId="32" borderId="10" xfId="0" applyNumberFormat="1" applyFont="1" applyFill="1" applyBorder="1" applyAlignment="1" quotePrefix="1">
      <alignment horizontal="center" wrapText="1"/>
    </xf>
    <xf numFmtId="188" fontId="61" fillId="0" borderId="10" xfId="0" applyNumberFormat="1" applyFont="1" applyFill="1" applyBorder="1" applyAlignment="1">
      <alignment horizontal="center"/>
    </xf>
    <xf numFmtId="9" fontId="61" fillId="0" borderId="10" xfId="0" applyNumberFormat="1" applyFont="1" applyFill="1" applyBorder="1" applyAlignment="1">
      <alignment horizontal="center"/>
    </xf>
    <xf numFmtId="167" fontId="61" fillId="32" borderId="10" xfId="0" applyNumberFormat="1" applyFont="1" applyFill="1" applyBorder="1" applyAlignment="1" quotePrefix="1">
      <alignment horizontal="center" wrapText="1"/>
    </xf>
    <xf numFmtId="9" fontId="61" fillId="33" borderId="10" xfId="0" applyNumberFormat="1" applyFont="1" applyFill="1" applyBorder="1" applyAlignment="1">
      <alignment horizontal="center"/>
    </xf>
    <xf numFmtId="167" fontId="61" fillId="33" borderId="10" xfId="0" applyNumberFormat="1" applyFont="1" applyFill="1" applyBorder="1" applyAlignment="1">
      <alignment horizontal="center" wrapText="1"/>
    </xf>
    <xf numFmtId="9" fontId="61" fillId="33" borderId="10" xfId="0" applyNumberFormat="1" applyFont="1" applyFill="1" applyBorder="1" applyAlignment="1">
      <alignment horizontal="center" wrapText="1"/>
    </xf>
    <xf numFmtId="4" fontId="64" fillId="0" borderId="10" xfId="0" applyNumberFormat="1" applyFont="1" applyFill="1" applyBorder="1" applyAlignment="1">
      <alignment horizontal="center" wrapText="1"/>
    </xf>
    <xf numFmtId="181" fontId="62" fillId="0" borderId="10" xfId="0" applyNumberFormat="1" applyFont="1" applyFill="1" applyBorder="1" applyAlignment="1" applyProtection="1">
      <alignment horizontal="center" wrapText="1"/>
      <protection locked="0"/>
    </xf>
    <xf numFmtId="0" fontId="64" fillId="0" borderId="10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9" fontId="7" fillId="0" borderId="10" xfId="0" applyNumberFormat="1" applyFont="1" applyFill="1" applyBorder="1" applyAlignment="1" quotePrefix="1">
      <alignment horizontal="center" wrapText="1"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Border="1" applyAlignment="1">
      <alignment horizontal="center" wrapText="1"/>
    </xf>
    <xf numFmtId="0" fontId="10" fillId="37" borderId="17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0" fontId="72" fillId="0" borderId="12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/>
    </xf>
    <xf numFmtId="0" fontId="73" fillId="0" borderId="12" xfId="0" applyFont="1" applyBorder="1" applyAlignment="1">
      <alignment horizontal="left" wrapText="1"/>
    </xf>
    <xf numFmtId="0" fontId="68" fillId="0" borderId="0" xfId="0" applyFont="1" applyAlignment="1">
      <alignment horizontal="left" wrapText="1"/>
    </xf>
    <xf numFmtId="0" fontId="70" fillId="34" borderId="12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view="pageBreakPreview" zoomScale="45" zoomScaleNormal="50" zoomScaleSheetLayoutView="4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8" sqref="F98"/>
    </sheetView>
  </sheetViews>
  <sheetFormatPr defaultColWidth="9.00390625" defaultRowHeight="12.75"/>
  <cols>
    <col min="1" max="1" width="14.421875" style="1" customWidth="1"/>
    <col min="2" max="2" width="76.8515625" style="2" customWidth="1"/>
    <col min="3" max="5" width="57.57421875" style="1" customWidth="1"/>
    <col min="6" max="6" width="52.28125" style="1" customWidth="1"/>
    <col min="7" max="7" width="46.140625" style="1" bestFit="1" customWidth="1"/>
    <col min="8" max="9" width="48.140625" style="1" customWidth="1"/>
    <col min="10" max="16384" width="9.00390625" style="1" customWidth="1"/>
  </cols>
  <sheetData>
    <row r="1" spans="1:9" s="4" customFormat="1" ht="60" customHeight="1">
      <c r="A1" s="175"/>
      <c r="B1" s="175" t="s">
        <v>0</v>
      </c>
      <c r="C1" s="177" t="s">
        <v>82</v>
      </c>
      <c r="D1" s="178"/>
      <c r="E1" s="179"/>
      <c r="F1" s="177" t="s">
        <v>69</v>
      </c>
      <c r="G1" s="178"/>
      <c r="H1" s="178"/>
      <c r="I1" s="179"/>
    </row>
    <row r="2" spans="1:9" s="10" customFormat="1" ht="74.25" customHeight="1">
      <c r="A2" s="176"/>
      <c r="B2" s="176"/>
      <c r="C2" s="80" t="s">
        <v>144</v>
      </c>
      <c r="D2" s="80" t="s">
        <v>153</v>
      </c>
      <c r="E2" s="81" t="s">
        <v>368</v>
      </c>
      <c r="F2" s="159" t="s">
        <v>160</v>
      </c>
      <c r="G2" s="159" t="s">
        <v>161</v>
      </c>
      <c r="H2" s="82" t="s">
        <v>370</v>
      </c>
      <c r="I2" s="82" t="s">
        <v>371</v>
      </c>
    </row>
    <row r="3" spans="1:9" s="3" customFormat="1" ht="34.5" customHeight="1">
      <c r="A3" s="16">
        <v>1</v>
      </c>
      <c r="B3" s="17" t="s">
        <v>128</v>
      </c>
      <c r="C3" s="83"/>
      <c r="D3" s="83"/>
      <c r="E3" s="83"/>
      <c r="F3" s="84"/>
      <c r="G3" s="84"/>
      <c r="H3" s="84"/>
      <c r="I3" s="84"/>
    </row>
    <row r="4" spans="1:9" s="3" customFormat="1" ht="34.5" customHeight="1">
      <c r="A4" s="18">
        <v>1.1</v>
      </c>
      <c r="B4" s="20" t="s">
        <v>5</v>
      </c>
      <c r="C4" s="27" t="s">
        <v>154</v>
      </c>
      <c r="D4" s="138" t="s">
        <v>369</v>
      </c>
      <c r="E4" s="27" t="s">
        <v>372</v>
      </c>
      <c r="F4" s="21" t="s">
        <v>378</v>
      </c>
      <c r="G4" s="77" t="s">
        <v>379</v>
      </c>
      <c r="H4" s="24" t="s">
        <v>392</v>
      </c>
      <c r="I4" s="40" t="s">
        <v>393</v>
      </c>
    </row>
    <row r="5" spans="1:9" s="3" customFormat="1" ht="46.5" customHeight="1">
      <c r="A5" s="18">
        <v>1.2</v>
      </c>
      <c r="B5" s="22" t="s">
        <v>6</v>
      </c>
      <c r="C5" s="31">
        <v>85</v>
      </c>
      <c r="D5" s="31">
        <v>150</v>
      </c>
      <c r="E5" s="24" t="s">
        <v>458</v>
      </c>
      <c r="F5" s="21">
        <f>D5-C5</f>
        <v>65</v>
      </c>
      <c r="G5" s="153">
        <f>F5/C5</f>
        <v>0.7647058823529411</v>
      </c>
      <c r="H5" s="144" t="s">
        <v>459</v>
      </c>
      <c r="I5" s="145" t="s">
        <v>460</v>
      </c>
    </row>
    <row r="6" spans="1:9" s="4" customFormat="1" ht="90.75" customHeight="1">
      <c r="A6" s="18">
        <v>1.3</v>
      </c>
      <c r="B6" s="20" t="s">
        <v>88</v>
      </c>
      <c r="C6" s="25" t="s">
        <v>3</v>
      </c>
      <c r="D6" s="25" t="s">
        <v>168</v>
      </c>
      <c r="E6" s="43" t="s">
        <v>3</v>
      </c>
      <c r="F6" s="21" t="s">
        <v>173</v>
      </c>
      <c r="G6" s="153">
        <v>1</v>
      </c>
      <c r="H6" s="144" t="s">
        <v>461</v>
      </c>
      <c r="I6" s="145">
        <v>-1</v>
      </c>
    </row>
    <row r="7" spans="1:9" s="3" customFormat="1" ht="34.5" customHeight="1">
      <c r="A7" s="18">
        <v>1.4</v>
      </c>
      <c r="B7" s="59" t="s">
        <v>89</v>
      </c>
      <c r="C7" s="85"/>
      <c r="D7" s="85"/>
      <c r="E7" s="86"/>
      <c r="F7" s="87"/>
      <c r="G7" s="88"/>
      <c r="H7" s="87"/>
      <c r="I7" s="88"/>
    </row>
    <row r="8" spans="1:9" s="3" customFormat="1" ht="46.5" customHeight="1">
      <c r="A8" s="18" t="s">
        <v>114</v>
      </c>
      <c r="B8" s="22" t="s">
        <v>90</v>
      </c>
      <c r="C8" s="31">
        <v>1000</v>
      </c>
      <c r="D8" s="31" t="s">
        <v>3</v>
      </c>
      <c r="E8" s="24" t="s">
        <v>391</v>
      </c>
      <c r="F8" s="28">
        <f>0-C8</f>
        <v>-1000</v>
      </c>
      <c r="G8" s="115">
        <f>F8/C8</f>
        <v>-1</v>
      </c>
      <c r="H8" s="78" t="s">
        <v>394</v>
      </c>
      <c r="I8" s="114" t="s">
        <v>395</v>
      </c>
    </row>
    <row r="9" spans="1:9" s="3" customFormat="1" ht="49.5" customHeight="1">
      <c r="A9" s="18" t="s">
        <v>115</v>
      </c>
      <c r="B9" s="22" t="s">
        <v>91</v>
      </c>
      <c r="C9" s="31" t="s">
        <v>155</v>
      </c>
      <c r="D9" s="139" t="s">
        <v>396</v>
      </c>
      <c r="E9" s="27" t="s">
        <v>399</v>
      </c>
      <c r="F9" s="21" t="s">
        <v>380</v>
      </c>
      <c r="G9" s="153" t="s">
        <v>381</v>
      </c>
      <c r="H9" s="24" t="s">
        <v>398</v>
      </c>
      <c r="I9" s="40" t="s">
        <v>397</v>
      </c>
    </row>
    <row r="10" spans="1:9" s="3" customFormat="1" ht="34.5" customHeight="1">
      <c r="A10" s="18">
        <v>1.5</v>
      </c>
      <c r="B10" s="22" t="s">
        <v>1</v>
      </c>
      <c r="C10" s="26">
        <v>525</v>
      </c>
      <c r="D10" s="26">
        <v>750</v>
      </c>
      <c r="E10" s="78" t="s">
        <v>400</v>
      </c>
      <c r="F10" s="154">
        <f>D10-C10</f>
        <v>225</v>
      </c>
      <c r="G10" s="153">
        <f>F10/C10</f>
        <v>0.42857142857142855</v>
      </c>
      <c r="H10" s="78" t="s">
        <v>401</v>
      </c>
      <c r="I10" s="114" t="s">
        <v>402</v>
      </c>
    </row>
    <row r="11" spans="1:9" s="3" customFormat="1" ht="33" customHeight="1">
      <c r="A11" s="18">
        <v>1.6</v>
      </c>
      <c r="B11" s="22" t="s">
        <v>92</v>
      </c>
      <c r="C11" s="26">
        <v>525</v>
      </c>
      <c r="D11" s="26">
        <v>750</v>
      </c>
      <c r="E11" s="78" t="s">
        <v>400</v>
      </c>
      <c r="F11" s="154">
        <f>D11-C11</f>
        <v>225</v>
      </c>
      <c r="G11" s="153">
        <f>F11/C11</f>
        <v>0.42857142857142855</v>
      </c>
      <c r="H11" s="78" t="s">
        <v>401</v>
      </c>
      <c r="I11" s="114" t="s">
        <v>402</v>
      </c>
    </row>
    <row r="12" spans="1:9" s="3" customFormat="1" ht="94.5" customHeight="1">
      <c r="A12" s="18">
        <v>1.7</v>
      </c>
      <c r="B12" s="22" t="s">
        <v>2</v>
      </c>
      <c r="C12" s="26" t="s">
        <v>145</v>
      </c>
      <c r="D12" s="26" t="s">
        <v>162</v>
      </c>
      <c r="E12" s="78" t="s">
        <v>373</v>
      </c>
      <c r="F12" s="154">
        <v>200</v>
      </c>
      <c r="G12" s="77" t="s">
        <v>174</v>
      </c>
      <c r="H12" s="78">
        <v>500</v>
      </c>
      <c r="I12" s="114" t="s">
        <v>403</v>
      </c>
    </row>
    <row r="13" spans="1:9" s="3" customFormat="1" ht="34.5" customHeight="1">
      <c r="A13" s="18">
        <v>1.8</v>
      </c>
      <c r="B13" s="19" t="s">
        <v>7</v>
      </c>
      <c r="C13" s="89"/>
      <c r="D13" s="89"/>
      <c r="E13" s="90"/>
      <c r="F13" s="87"/>
      <c r="G13" s="91"/>
      <c r="H13" s="87"/>
      <c r="I13" s="91"/>
    </row>
    <row r="14" spans="1:9" s="3" customFormat="1" ht="34.5" customHeight="1">
      <c r="A14" s="18" t="s">
        <v>116</v>
      </c>
      <c r="B14" s="22" t="s">
        <v>8</v>
      </c>
      <c r="C14" s="31">
        <v>450</v>
      </c>
      <c r="D14" s="31" t="s">
        <v>163</v>
      </c>
      <c r="E14" s="39" t="s">
        <v>163</v>
      </c>
      <c r="F14" s="154" t="s">
        <v>175</v>
      </c>
      <c r="G14" s="153" t="s">
        <v>176</v>
      </c>
      <c r="H14" s="24">
        <f>500-500</f>
        <v>0</v>
      </c>
      <c r="I14" s="40">
        <f>H14/500</f>
        <v>0</v>
      </c>
    </row>
    <row r="15" spans="1:9" s="3" customFormat="1" ht="40.5" customHeight="1">
      <c r="A15" s="18" t="s">
        <v>117</v>
      </c>
      <c r="B15" s="22" t="s">
        <v>9</v>
      </c>
      <c r="C15" s="73" t="s">
        <v>133</v>
      </c>
      <c r="D15" s="73" t="s">
        <v>133</v>
      </c>
      <c r="E15" s="109" t="s">
        <v>133</v>
      </c>
      <c r="F15" s="155">
        <f>20-20</f>
        <v>0</v>
      </c>
      <c r="G15" s="153">
        <f>F15/20</f>
        <v>0</v>
      </c>
      <c r="H15" s="24">
        <f>500-500</f>
        <v>0</v>
      </c>
      <c r="I15" s="40">
        <f>H15/500</f>
        <v>0</v>
      </c>
    </row>
    <row r="16" spans="1:9" s="3" customFormat="1" ht="39" customHeight="1">
      <c r="A16" s="18">
        <v>1.9</v>
      </c>
      <c r="B16" s="20" t="s">
        <v>10</v>
      </c>
      <c r="C16" s="26" t="s">
        <v>3</v>
      </c>
      <c r="D16" s="26" t="s">
        <v>3</v>
      </c>
      <c r="E16" s="33" t="s">
        <v>3</v>
      </c>
      <c r="F16" s="156">
        <v>0</v>
      </c>
      <c r="G16" s="153">
        <v>0</v>
      </c>
      <c r="H16" s="24">
        <f>500-500</f>
        <v>0</v>
      </c>
      <c r="I16" s="40">
        <f>H16/500</f>
        <v>0</v>
      </c>
    </row>
    <row r="17" spans="1:9" s="3" customFormat="1" ht="34.5" customHeight="1">
      <c r="A17" s="16">
        <v>2</v>
      </c>
      <c r="B17" s="34" t="s">
        <v>129</v>
      </c>
      <c r="C17" s="92"/>
      <c r="D17" s="92"/>
      <c r="E17" s="93"/>
      <c r="F17" s="94"/>
      <c r="G17" s="93"/>
      <c r="H17" s="94"/>
      <c r="I17" s="93"/>
    </row>
    <row r="18" spans="1:9" s="3" customFormat="1" ht="123" customHeight="1">
      <c r="A18" s="35">
        <v>2.1</v>
      </c>
      <c r="B18" s="20" t="s">
        <v>118</v>
      </c>
      <c r="C18" s="25" t="s">
        <v>169</v>
      </c>
      <c r="D18" s="25" t="s">
        <v>404</v>
      </c>
      <c r="E18" s="43" t="s">
        <v>405</v>
      </c>
      <c r="F18" s="21" t="s">
        <v>4</v>
      </c>
      <c r="G18" s="153">
        <v>0</v>
      </c>
      <c r="H18" s="43" t="s">
        <v>4</v>
      </c>
      <c r="I18" s="43" t="s">
        <v>406</v>
      </c>
    </row>
    <row r="19" spans="1:9" s="3" customFormat="1" ht="73.5" customHeight="1">
      <c r="A19" s="35">
        <v>2.2</v>
      </c>
      <c r="B19" s="20" t="s">
        <v>11</v>
      </c>
      <c r="C19" s="25" t="s">
        <v>148</v>
      </c>
      <c r="D19" s="25" t="s">
        <v>170</v>
      </c>
      <c r="E19" s="170" t="s">
        <v>462</v>
      </c>
      <c r="F19" s="154">
        <v>0</v>
      </c>
      <c r="G19" s="153">
        <v>0</v>
      </c>
      <c r="H19" s="78">
        <v>300</v>
      </c>
      <c r="I19" s="114">
        <v>1</v>
      </c>
    </row>
    <row r="20" spans="1:9" s="3" customFormat="1" ht="117.75" customHeight="1">
      <c r="A20" s="35">
        <v>2.3</v>
      </c>
      <c r="B20" s="20" t="s">
        <v>88</v>
      </c>
      <c r="C20" s="25" t="s">
        <v>171</v>
      </c>
      <c r="D20" s="25" t="s">
        <v>177</v>
      </c>
      <c r="E20" s="47" t="s">
        <v>177</v>
      </c>
      <c r="F20" s="21">
        <f>500-500</f>
        <v>0</v>
      </c>
      <c r="G20" s="77">
        <f>F20/500</f>
        <v>0</v>
      </c>
      <c r="H20" s="24">
        <f>500-500</f>
        <v>0</v>
      </c>
      <c r="I20" s="40">
        <f>H20/500</f>
        <v>0</v>
      </c>
    </row>
    <row r="21" spans="1:9" s="3" customFormat="1" ht="37.5" customHeight="1">
      <c r="A21" s="35">
        <v>2.4</v>
      </c>
      <c r="B21" s="20" t="s">
        <v>10</v>
      </c>
      <c r="C21" s="26" t="s">
        <v>3</v>
      </c>
      <c r="D21" s="26" t="s">
        <v>3</v>
      </c>
      <c r="E21" s="33" t="s">
        <v>3</v>
      </c>
      <c r="F21" s="154">
        <v>0</v>
      </c>
      <c r="G21" s="153">
        <v>0</v>
      </c>
      <c r="H21" s="24">
        <f>500-500</f>
        <v>0</v>
      </c>
      <c r="I21" s="40">
        <f>H21/500</f>
        <v>0</v>
      </c>
    </row>
    <row r="22" spans="1:9" s="3" customFormat="1" ht="34.5" customHeight="1">
      <c r="A22" s="36">
        <v>3</v>
      </c>
      <c r="B22" s="37" t="s">
        <v>93</v>
      </c>
      <c r="C22" s="92"/>
      <c r="D22" s="92"/>
      <c r="E22" s="92"/>
      <c r="F22" s="94"/>
      <c r="G22" s="93"/>
      <c r="H22" s="94"/>
      <c r="I22" s="93"/>
    </row>
    <row r="23" spans="1:9" s="58" customFormat="1" ht="34.5" customHeight="1">
      <c r="A23" s="60">
        <v>3.1</v>
      </c>
      <c r="B23" s="45" t="s">
        <v>12</v>
      </c>
      <c r="C23" s="31" t="s">
        <v>149</v>
      </c>
      <c r="D23" s="31" t="s">
        <v>164</v>
      </c>
      <c r="E23" s="27" t="s">
        <v>164</v>
      </c>
      <c r="F23" s="157" t="s">
        <v>178</v>
      </c>
      <c r="G23" s="158">
        <v>0.13</v>
      </c>
      <c r="H23" s="24">
        <f>500-500</f>
        <v>0</v>
      </c>
      <c r="I23" s="40">
        <f>H23/500</f>
        <v>0</v>
      </c>
    </row>
    <row r="24" spans="1:9" s="3" customFormat="1" ht="34.5" customHeight="1">
      <c r="A24" s="18">
        <v>3.2</v>
      </c>
      <c r="B24" s="38" t="s">
        <v>13</v>
      </c>
      <c r="C24" s="57" t="s">
        <v>156</v>
      </c>
      <c r="D24" s="57" t="s">
        <v>407</v>
      </c>
      <c r="E24" s="146" t="s">
        <v>409</v>
      </c>
      <c r="F24" s="21" t="s">
        <v>382</v>
      </c>
      <c r="G24" s="77" t="s">
        <v>383</v>
      </c>
      <c r="H24" s="24" t="s">
        <v>408</v>
      </c>
      <c r="I24" s="40" t="s">
        <v>410</v>
      </c>
    </row>
    <row r="25" spans="1:9" s="3" customFormat="1" ht="34.5" customHeight="1">
      <c r="A25" s="16">
        <v>4</v>
      </c>
      <c r="B25" s="34" t="s">
        <v>94</v>
      </c>
      <c r="C25" s="92"/>
      <c r="D25" s="92"/>
      <c r="E25" s="93"/>
      <c r="F25" s="94"/>
      <c r="G25" s="93"/>
      <c r="H25" s="94"/>
      <c r="I25" s="93"/>
    </row>
    <row r="26" spans="1:9" s="3" customFormat="1" ht="34.5" customHeight="1">
      <c r="A26" s="23">
        <v>4.1</v>
      </c>
      <c r="B26" s="41" t="s">
        <v>14</v>
      </c>
      <c r="C26" s="95"/>
      <c r="D26" s="95"/>
      <c r="E26" s="96"/>
      <c r="F26" s="97"/>
      <c r="G26" s="96"/>
      <c r="H26" s="97"/>
      <c r="I26" s="96"/>
    </row>
    <row r="27" spans="1:9" s="3" customFormat="1" ht="34.5" customHeight="1">
      <c r="A27" s="18" t="s">
        <v>15</v>
      </c>
      <c r="B27" s="42" t="s">
        <v>119</v>
      </c>
      <c r="C27" s="98"/>
      <c r="D27" s="98"/>
      <c r="E27" s="99"/>
      <c r="F27" s="86"/>
      <c r="G27" s="99"/>
      <c r="H27" s="86"/>
      <c r="I27" s="99"/>
    </row>
    <row r="28" spans="1:9" s="3" customFormat="1" ht="34.5" customHeight="1">
      <c r="A28" s="18" t="s">
        <v>16</v>
      </c>
      <c r="B28" s="22" t="s">
        <v>17</v>
      </c>
      <c r="C28" s="31" t="s">
        <v>3</v>
      </c>
      <c r="D28" s="31">
        <v>25</v>
      </c>
      <c r="E28" s="27">
        <v>25</v>
      </c>
      <c r="F28" s="154">
        <f aca="true" t="shared" si="0" ref="F28:F33">D28-0</f>
        <v>25</v>
      </c>
      <c r="G28" s="153">
        <v>1</v>
      </c>
      <c r="H28" s="24">
        <f>500-500</f>
        <v>0</v>
      </c>
      <c r="I28" s="40">
        <f>H28/500</f>
        <v>0</v>
      </c>
    </row>
    <row r="29" spans="1:9" s="4" customFormat="1" ht="34.5" customHeight="1">
      <c r="A29" s="23" t="s">
        <v>18</v>
      </c>
      <c r="B29" s="22" t="s">
        <v>64</v>
      </c>
      <c r="C29" s="32" t="s">
        <v>3</v>
      </c>
      <c r="D29" s="32">
        <v>25</v>
      </c>
      <c r="E29" s="27" t="s">
        <v>4</v>
      </c>
      <c r="F29" s="154">
        <f t="shared" si="0"/>
        <v>25</v>
      </c>
      <c r="G29" s="153">
        <v>1</v>
      </c>
      <c r="H29" s="116">
        <f>0-25</f>
        <v>-25</v>
      </c>
      <c r="I29" s="145">
        <f>H29/25</f>
        <v>-1</v>
      </c>
    </row>
    <row r="30" spans="1:9" s="3" customFormat="1" ht="34.5" customHeight="1">
      <c r="A30" s="23" t="s">
        <v>20</v>
      </c>
      <c r="B30" s="30" t="s">
        <v>19</v>
      </c>
      <c r="C30" s="32" t="s">
        <v>3</v>
      </c>
      <c r="D30" s="32">
        <v>25</v>
      </c>
      <c r="E30" s="143">
        <v>25</v>
      </c>
      <c r="F30" s="154">
        <f t="shared" si="0"/>
        <v>25</v>
      </c>
      <c r="G30" s="153">
        <v>1</v>
      </c>
      <c r="H30" s="24">
        <f>500-500</f>
        <v>0</v>
      </c>
      <c r="I30" s="40">
        <f>H30/500</f>
        <v>0</v>
      </c>
    </row>
    <row r="31" spans="1:9" s="3" customFormat="1" ht="34.5" customHeight="1">
      <c r="A31" s="18" t="s">
        <v>22</v>
      </c>
      <c r="B31" s="22" t="s">
        <v>21</v>
      </c>
      <c r="C31" s="32" t="s">
        <v>3</v>
      </c>
      <c r="D31" s="32">
        <v>25</v>
      </c>
      <c r="E31" s="27" t="s">
        <v>3</v>
      </c>
      <c r="F31" s="154">
        <f t="shared" si="0"/>
        <v>25</v>
      </c>
      <c r="G31" s="153">
        <v>1</v>
      </c>
      <c r="H31" s="116">
        <f>0-25</f>
        <v>-25</v>
      </c>
      <c r="I31" s="145">
        <f>H31/25</f>
        <v>-1</v>
      </c>
    </row>
    <row r="32" spans="1:9" s="3" customFormat="1" ht="34.5" customHeight="1">
      <c r="A32" s="23" t="s">
        <v>24</v>
      </c>
      <c r="B32" s="30" t="s">
        <v>23</v>
      </c>
      <c r="C32" s="32" t="s">
        <v>3</v>
      </c>
      <c r="D32" s="32">
        <v>25</v>
      </c>
      <c r="E32" s="27" t="s">
        <v>3</v>
      </c>
      <c r="F32" s="154">
        <f t="shared" si="0"/>
        <v>25</v>
      </c>
      <c r="G32" s="153">
        <v>1</v>
      </c>
      <c r="H32" s="116">
        <f>0-25</f>
        <v>-25</v>
      </c>
      <c r="I32" s="145">
        <f>H32/25</f>
        <v>-1</v>
      </c>
    </row>
    <row r="33" spans="1:9" s="3" customFormat="1" ht="34.5" customHeight="1">
      <c r="A33" s="18" t="s">
        <v>65</v>
      </c>
      <c r="B33" s="22" t="s">
        <v>25</v>
      </c>
      <c r="C33" s="32" t="s">
        <v>3</v>
      </c>
      <c r="D33" s="32">
        <v>25</v>
      </c>
      <c r="E33" s="27" t="s">
        <v>3</v>
      </c>
      <c r="F33" s="154">
        <f t="shared" si="0"/>
        <v>25</v>
      </c>
      <c r="G33" s="153">
        <v>1</v>
      </c>
      <c r="H33" s="116">
        <f>0-25</f>
        <v>-25</v>
      </c>
      <c r="I33" s="145">
        <f>H33/25</f>
        <v>-1</v>
      </c>
    </row>
    <row r="34" spans="1:9" s="3" customFormat="1" ht="34.5" customHeight="1">
      <c r="A34" s="18" t="s">
        <v>26</v>
      </c>
      <c r="B34" s="42" t="s">
        <v>143</v>
      </c>
      <c r="C34" s="98"/>
      <c r="D34" s="98"/>
      <c r="E34" s="99"/>
      <c r="F34" s="86"/>
      <c r="G34" s="99"/>
      <c r="H34" s="86"/>
      <c r="I34" s="99"/>
    </row>
    <row r="35" spans="1:9" s="3" customFormat="1" ht="34.5" customHeight="1">
      <c r="A35" s="18" t="s">
        <v>27</v>
      </c>
      <c r="B35" s="22" t="s">
        <v>17</v>
      </c>
      <c r="C35" s="31">
        <v>60</v>
      </c>
      <c r="D35" s="31" t="s">
        <v>165</v>
      </c>
      <c r="E35" s="27">
        <v>60</v>
      </c>
      <c r="F35" s="28" t="s">
        <v>384</v>
      </c>
      <c r="G35" s="40" t="s">
        <v>385</v>
      </c>
      <c r="H35" s="28" t="s">
        <v>411</v>
      </c>
      <c r="I35" s="40" t="s">
        <v>412</v>
      </c>
    </row>
    <row r="36" spans="1:9" s="4" customFormat="1" ht="34.5" customHeight="1">
      <c r="A36" s="23" t="s">
        <v>28</v>
      </c>
      <c r="B36" s="22" t="s">
        <v>64</v>
      </c>
      <c r="C36" s="32" t="s">
        <v>4</v>
      </c>
      <c r="D36" s="32" t="s">
        <v>4</v>
      </c>
      <c r="E36" s="147" t="s">
        <v>4</v>
      </c>
      <c r="F36" s="160" t="s">
        <v>4</v>
      </c>
      <c r="G36" s="160" t="s">
        <v>4</v>
      </c>
      <c r="H36" s="147" t="s">
        <v>4</v>
      </c>
      <c r="I36" s="147" t="s">
        <v>4</v>
      </c>
    </row>
    <row r="37" spans="1:9" s="3" customFormat="1" ht="34.5" customHeight="1">
      <c r="A37" s="18" t="s">
        <v>29</v>
      </c>
      <c r="B37" s="22" t="s">
        <v>19</v>
      </c>
      <c r="C37" s="31">
        <v>37.5</v>
      </c>
      <c r="D37" s="31">
        <v>37.5</v>
      </c>
      <c r="E37" s="27">
        <v>30</v>
      </c>
      <c r="F37" s="21">
        <f>D37-C37</f>
        <v>0</v>
      </c>
      <c r="G37" s="153">
        <f>F37/C37</f>
        <v>0</v>
      </c>
      <c r="H37" s="116">
        <f>E37-D37</f>
        <v>-7.5</v>
      </c>
      <c r="I37" s="145">
        <f>H37/D37</f>
        <v>-0.2</v>
      </c>
    </row>
    <row r="38" spans="1:9" s="3" customFormat="1" ht="34.5" customHeight="1">
      <c r="A38" s="23" t="s">
        <v>31</v>
      </c>
      <c r="B38" s="30" t="s">
        <v>30</v>
      </c>
      <c r="C38" s="32" t="s">
        <v>4</v>
      </c>
      <c r="D38" s="32" t="s">
        <v>4</v>
      </c>
      <c r="E38" s="147" t="s">
        <v>4</v>
      </c>
      <c r="F38" s="160" t="s">
        <v>4</v>
      </c>
      <c r="G38" s="160" t="s">
        <v>4</v>
      </c>
      <c r="H38" s="147" t="s">
        <v>4</v>
      </c>
      <c r="I38" s="147" t="s">
        <v>4</v>
      </c>
    </row>
    <row r="39" spans="1:9" s="3" customFormat="1" ht="34.5" customHeight="1">
      <c r="A39" s="18" t="s">
        <v>32</v>
      </c>
      <c r="B39" s="22" t="s">
        <v>23</v>
      </c>
      <c r="C39" s="31">
        <v>37.5</v>
      </c>
      <c r="D39" s="31">
        <v>37.5</v>
      </c>
      <c r="E39" s="27">
        <v>30</v>
      </c>
      <c r="F39" s="21">
        <f>D39-C39</f>
        <v>0</v>
      </c>
      <c r="G39" s="153">
        <f>F39/C39</f>
        <v>0</v>
      </c>
      <c r="H39" s="116">
        <f>E39-D39</f>
        <v>-7.5</v>
      </c>
      <c r="I39" s="145">
        <f>H39/D39</f>
        <v>-0.2</v>
      </c>
    </row>
    <row r="40" spans="1:9" s="3" customFormat="1" ht="34.5" customHeight="1">
      <c r="A40" s="61" t="s">
        <v>66</v>
      </c>
      <c r="B40" s="22" t="s">
        <v>25</v>
      </c>
      <c r="C40" s="32" t="s">
        <v>4</v>
      </c>
      <c r="D40" s="32" t="s">
        <v>4</v>
      </c>
      <c r="E40" s="147" t="s">
        <v>4</v>
      </c>
      <c r="F40" s="160" t="s">
        <v>4</v>
      </c>
      <c r="G40" s="160" t="s">
        <v>4</v>
      </c>
      <c r="H40" s="147" t="s">
        <v>4</v>
      </c>
      <c r="I40" s="147" t="s">
        <v>4</v>
      </c>
    </row>
    <row r="41" spans="1:9" s="3" customFormat="1" ht="34.5" customHeight="1">
      <c r="A41" s="23">
        <v>4.2</v>
      </c>
      <c r="B41" s="38" t="s">
        <v>120</v>
      </c>
      <c r="C41" s="31">
        <v>17.5</v>
      </c>
      <c r="D41" s="31">
        <v>17.5</v>
      </c>
      <c r="E41" s="27" t="s">
        <v>3</v>
      </c>
      <c r="F41" s="21">
        <f>D41-C41</f>
        <v>0</v>
      </c>
      <c r="G41" s="153">
        <f>F41/C41</f>
        <v>0</v>
      </c>
      <c r="H41" s="116">
        <f>0-17.5</f>
        <v>-17.5</v>
      </c>
      <c r="I41" s="145">
        <f>H41/17.5</f>
        <v>-1</v>
      </c>
    </row>
    <row r="42" spans="1:9" s="3" customFormat="1" ht="34.5" customHeight="1">
      <c r="A42" s="23">
        <v>4.3</v>
      </c>
      <c r="B42" s="22" t="s">
        <v>95</v>
      </c>
      <c r="C42" s="31">
        <v>885</v>
      </c>
      <c r="D42" s="31">
        <v>800</v>
      </c>
      <c r="E42" s="27">
        <v>800</v>
      </c>
      <c r="F42" s="116">
        <f>D42-C42</f>
        <v>-85</v>
      </c>
      <c r="G42" s="117">
        <f>F42/C42</f>
        <v>-0.096045197740113</v>
      </c>
      <c r="H42" s="116">
        <f>E42-D42</f>
        <v>0</v>
      </c>
      <c r="I42" s="40">
        <f>H42/D42</f>
        <v>0</v>
      </c>
    </row>
    <row r="43" spans="1:9" s="3" customFormat="1" ht="34.5" customHeight="1">
      <c r="A43" s="18">
        <v>4.4</v>
      </c>
      <c r="B43" s="19" t="s">
        <v>33</v>
      </c>
      <c r="C43" s="92"/>
      <c r="D43" s="92"/>
      <c r="E43" s="93"/>
      <c r="F43" s="94"/>
      <c r="G43" s="93"/>
      <c r="H43" s="94"/>
      <c r="I43" s="93"/>
    </row>
    <row r="44" spans="1:9" s="3" customFormat="1" ht="34.5" customHeight="1">
      <c r="A44" s="23" t="s">
        <v>96</v>
      </c>
      <c r="B44" s="19" t="s">
        <v>75</v>
      </c>
      <c r="C44" s="100"/>
      <c r="D44" s="100"/>
      <c r="E44" s="101"/>
      <c r="F44" s="87"/>
      <c r="G44" s="88"/>
      <c r="H44" s="87"/>
      <c r="I44" s="88"/>
    </row>
    <row r="45" spans="1:9" s="3" customFormat="1" ht="34.5" customHeight="1">
      <c r="A45" s="23" t="s">
        <v>97</v>
      </c>
      <c r="B45" s="45" t="s">
        <v>98</v>
      </c>
      <c r="C45" s="74" t="s">
        <v>3</v>
      </c>
      <c r="D45" s="74" t="s">
        <v>3</v>
      </c>
      <c r="E45" s="67" t="s">
        <v>3</v>
      </c>
      <c r="F45" s="21">
        <v>0</v>
      </c>
      <c r="G45" s="153">
        <v>0</v>
      </c>
      <c r="H45" s="24">
        <f>500-500</f>
        <v>0</v>
      </c>
      <c r="I45" s="40">
        <f>H45/500</f>
        <v>0</v>
      </c>
    </row>
    <row r="46" spans="1:9" s="3" customFormat="1" ht="34.5" customHeight="1">
      <c r="A46" s="23" t="s">
        <v>99</v>
      </c>
      <c r="B46" s="41" t="s">
        <v>121</v>
      </c>
      <c r="C46" s="102"/>
      <c r="D46" s="102"/>
      <c r="E46" s="97"/>
      <c r="F46" s="87"/>
      <c r="G46" s="88"/>
      <c r="H46" s="87"/>
      <c r="I46" s="88"/>
    </row>
    <row r="47" spans="1:9" s="3" customFormat="1" ht="34.5" customHeight="1">
      <c r="A47" s="23" t="s">
        <v>122</v>
      </c>
      <c r="B47" s="45" t="s">
        <v>123</v>
      </c>
      <c r="C47" s="75" t="s">
        <v>3</v>
      </c>
      <c r="D47" s="75" t="s">
        <v>3</v>
      </c>
      <c r="E47" s="68" t="s">
        <v>3</v>
      </c>
      <c r="F47" s="21">
        <v>0</v>
      </c>
      <c r="G47" s="153">
        <v>0</v>
      </c>
      <c r="H47" s="24">
        <f>500-500</f>
        <v>0</v>
      </c>
      <c r="I47" s="40">
        <f>H47/500</f>
        <v>0</v>
      </c>
    </row>
    <row r="48" spans="1:9" s="3" customFormat="1" ht="34.5" customHeight="1">
      <c r="A48" s="23" t="s">
        <v>124</v>
      </c>
      <c r="B48" s="45" t="s">
        <v>125</v>
      </c>
      <c r="C48" s="75" t="s">
        <v>132</v>
      </c>
      <c r="D48" s="75" t="s">
        <v>3</v>
      </c>
      <c r="E48" s="68" t="s">
        <v>3</v>
      </c>
      <c r="F48" s="75">
        <v>0</v>
      </c>
      <c r="G48" s="161">
        <v>0</v>
      </c>
      <c r="H48" s="24">
        <f>500-500</f>
        <v>0</v>
      </c>
      <c r="I48" s="40">
        <f>H48/500</f>
        <v>0</v>
      </c>
    </row>
    <row r="49" spans="1:9" s="3" customFormat="1" ht="34.5" customHeight="1">
      <c r="A49" s="36">
        <v>5</v>
      </c>
      <c r="B49" s="37" t="s">
        <v>100</v>
      </c>
      <c r="C49" s="95"/>
      <c r="D49" s="95"/>
      <c r="E49" s="96"/>
      <c r="F49" s="97"/>
      <c r="G49" s="96"/>
      <c r="H49" s="97"/>
      <c r="I49" s="96"/>
    </row>
    <row r="50" spans="1:9" s="3" customFormat="1" ht="78" customHeight="1">
      <c r="A50" s="23">
        <v>5.1</v>
      </c>
      <c r="B50" s="46" t="s">
        <v>34</v>
      </c>
      <c r="C50" s="25" t="s">
        <v>140</v>
      </c>
      <c r="D50" s="25" t="s">
        <v>166</v>
      </c>
      <c r="E50" s="170" t="s">
        <v>374</v>
      </c>
      <c r="F50" s="171" t="s">
        <v>414</v>
      </c>
      <c r="G50" s="40" t="s">
        <v>415</v>
      </c>
      <c r="H50" s="78" t="s">
        <v>416</v>
      </c>
      <c r="I50" s="114" t="s">
        <v>417</v>
      </c>
    </row>
    <row r="51" spans="1:9" s="3" customFormat="1" ht="47.25" customHeight="1">
      <c r="A51" s="23">
        <v>5.2</v>
      </c>
      <c r="B51" s="46" t="s">
        <v>35</v>
      </c>
      <c r="C51" s="32" t="s">
        <v>131</v>
      </c>
      <c r="D51" s="25" t="s">
        <v>418</v>
      </c>
      <c r="E51" s="170" t="s">
        <v>375</v>
      </c>
      <c r="F51" s="162">
        <v>0</v>
      </c>
      <c r="G51" s="77">
        <v>0</v>
      </c>
      <c r="H51" s="78">
        <v>1500</v>
      </c>
      <c r="I51" s="114" t="s">
        <v>419</v>
      </c>
    </row>
    <row r="52" spans="1:9" s="3" customFormat="1" ht="34.5" customHeight="1">
      <c r="A52" s="36">
        <v>6</v>
      </c>
      <c r="B52" s="37" t="s">
        <v>130</v>
      </c>
      <c r="C52" s="92"/>
      <c r="D52" s="92"/>
      <c r="E52" s="93"/>
      <c r="F52" s="94"/>
      <c r="G52" s="93"/>
      <c r="H52" s="94"/>
      <c r="I52" s="93"/>
    </row>
    <row r="53" spans="1:9" s="3" customFormat="1" ht="64.5" customHeight="1">
      <c r="A53" s="18">
        <v>6.1</v>
      </c>
      <c r="B53" s="38" t="s">
        <v>36</v>
      </c>
      <c r="C53" s="76" t="s">
        <v>422</v>
      </c>
      <c r="D53" s="76" t="s">
        <v>423</v>
      </c>
      <c r="E53" s="172" t="s">
        <v>420</v>
      </c>
      <c r="F53" s="21" t="s">
        <v>426</v>
      </c>
      <c r="G53" s="77" t="s">
        <v>386</v>
      </c>
      <c r="H53" s="78" t="s">
        <v>427</v>
      </c>
      <c r="I53" s="114" t="s">
        <v>421</v>
      </c>
    </row>
    <row r="54" spans="1:9" s="3" customFormat="1" ht="51" customHeight="1">
      <c r="A54" s="18">
        <v>6.2</v>
      </c>
      <c r="B54" s="38" t="s">
        <v>37</v>
      </c>
      <c r="C54" s="76" t="s">
        <v>4</v>
      </c>
      <c r="D54" s="76" t="s">
        <v>423</v>
      </c>
      <c r="E54" s="172" t="s">
        <v>424</v>
      </c>
      <c r="F54" s="21" t="s">
        <v>428</v>
      </c>
      <c r="G54" s="77">
        <v>1</v>
      </c>
      <c r="H54" s="78" t="s">
        <v>429</v>
      </c>
      <c r="I54" s="114" t="s">
        <v>425</v>
      </c>
    </row>
    <row r="55" spans="1:9" s="3" customFormat="1" ht="89.25" customHeight="1">
      <c r="A55" s="18">
        <v>6.3</v>
      </c>
      <c r="B55" s="38" t="s">
        <v>101</v>
      </c>
      <c r="C55" s="26" t="s">
        <v>134</v>
      </c>
      <c r="D55" s="26" t="s">
        <v>167</v>
      </c>
      <c r="E55" s="24" t="s">
        <v>463</v>
      </c>
      <c r="F55" s="21" t="s">
        <v>430</v>
      </c>
      <c r="G55" s="77">
        <v>0</v>
      </c>
      <c r="H55" s="24" t="s">
        <v>464</v>
      </c>
      <c r="I55" s="24" t="s">
        <v>465</v>
      </c>
    </row>
    <row r="56" spans="1:9" s="3" customFormat="1" ht="69" customHeight="1">
      <c r="A56" s="18">
        <v>6.4</v>
      </c>
      <c r="B56" s="38" t="s">
        <v>102</v>
      </c>
      <c r="C56" s="26" t="s">
        <v>135</v>
      </c>
      <c r="D56" s="26" t="s">
        <v>413</v>
      </c>
      <c r="E56" s="24" t="s">
        <v>376</v>
      </c>
      <c r="F56" s="21" t="s">
        <v>431</v>
      </c>
      <c r="G56" s="77">
        <v>0.38</v>
      </c>
      <c r="H56" s="78" t="s">
        <v>432</v>
      </c>
      <c r="I56" s="114">
        <v>0.11</v>
      </c>
    </row>
    <row r="57" spans="1:9" s="3" customFormat="1" ht="173.25" customHeight="1">
      <c r="A57" s="23">
        <v>6.5</v>
      </c>
      <c r="B57" s="38" t="s">
        <v>112</v>
      </c>
      <c r="C57" s="76" t="s">
        <v>136</v>
      </c>
      <c r="D57" s="140" t="s">
        <v>433</v>
      </c>
      <c r="E57" s="173" t="s">
        <v>433</v>
      </c>
      <c r="F57" s="69" t="s">
        <v>435</v>
      </c>
      <c r="G57" s="69" t="s">
        <v>436</v>
      </c>
      <c r="H57" s="24" t="s">
        <v>430</v>
      </c>
      <c r="I57" s="40">
        <v>0</v>
      </c>
    </row>
    <row r="58" spans="1:9" s="3" customFormat="1" ht="72.75" customHeight="1">
      <c r="A58" s="18">
        <v>6.6</v>
      </c>
      <c r="B58" s="38" t="s">
        <v>113</v>
      </c>
      <c r="C58" s="26">
        <v>7500</v>
      </c>
      <c r="D58" s="26">
        <v>7500</v>
      </c>
      <c r="E58" s="33">
        <v>7500</v>
      </c>
      <c r="F58" s="21">
        <f>D58-C58</f>
        <v>0</v>
      </c>
      <c r="G58" s="153">
        <f>F58/C58</f>
        <v>0</v>
      </c>
      <c r="H58" s="24">
        <f>E58-D58</f>
        <v>0</v>
      </c>
      <c r="I58" s="40">
        <f>H58/D58</f>
        <v>0</v>
      </c>
    </row>
    <row r="59" spans="1:9" s="3" customFormat="1" ht="34.5" customHeight="1">
      <c r="A59" s="36">
        <v>7</v>
      </c>
      <c r="B59" s="37" t="s">
        <v>103</v>
      </c>
      <c r="C59" s="92"/>
      <c r="D59" s="92"/>
      <c r="E59" s="93"/>
      <c r="F59" s="94"/>
      <c r="G59" s="93"/>
      <c r="H59" s="94"/>
      <c r="I59" s="93"/>
    </row>
    <row r="60" spans="1:9" s="3" customFormat="1" ht="34.5" customHeight="1">
      <c r="A60" s="18">
        <v>7.1</v>
      </c>
      <c r="B60" s="19" t="s">
        <v>38</v>
      </c>
      <c r="C60" s="92"/>
      <c r="D60" s="92"/>
      <c r="E60" s="93"/>
      <c r="F60" s="94"/>
      <c r="G60" s="93"/>
      <c r="H60" s="94"/>
      <c r="I60" s="93"/>
    </row>
    <row r="61" spans="1:9" s="3" customFormat="1" ht="45.75" customHeight="1">
      <c r="A61" s="18" t="s">
        <v>39</v>
      </c>
      <c r="B61" s="48" t="s">
        <v>137</v>
      </c>
      <c r="C61" s="29" t="s">
        <v>146</v>
      </c>
      <c r="D61" s="29" t="s">
        <v>146</v>
      </c>
      <c r="E61" s="43" t="s">
        <v>146</v>
      </c>
      <c r="F61" s="21">
        <v>0</v>
      </c>
      <c r="G61" s="163">
        <v>0</v>
      </c>
      <c r="H61" s="24">
        <f>500-500</f>
        <v>0</v>
      </c>
      <c r="I61" s="40">
        <f>H61/500</f>
        <v>0</v>
      </c>
    </row>
    <row r="62" spans="1:9" s="3" customFormat="1" ht="39" customHeight="1">
      <c r="A62" s="23" t="s">
        <v>40</v>
      </c>
      <c r="B62" s="46" t="s">
        <v>138</v>
      </c>
      <c r="C62" s="32" t="s">
        <v>4</v>
      </c>
      <c r="D62" s="32" t="s">
        <v>4</v>
      </c>
      <c r="E62" s="44" t="s">
        <v>4</v>
      </c>
      <c r="F62" s="32" t="s">
        <v>4</v>
      </c>
      <c r="G62" s="32" t="s">
        <v>4</v>
      </c>
      <c r="H62" s="44" t="s">
        <v>4</v>
      </c>
      <c r="I62" s="44" t="s">
        <v>4</v>
      </c>
    </row>
    <row r="63" spans="1:9" s="3" customFormat="1" ht="34.5" customHeight="1">
      <c r="A63" s="62" t="s">
        <v>41</v>
      </c>
      <c r="B63" s="63" t="s">
        <v>111</v>
      </c>
      <c r="C63" s="32" t="s">
        <v>4</v>
      </c>
      <c r="D63" s="32" t="s">
        <v>4</v>
      </c>
      <c r="E63" s="44" t="s">
        <v>4</v>
      </c>
      <c r="F63" s="32" t="s">
        <v>4</v>
      </c>
      <c r="G63" s="32" t="s">
        <v>4</v>
      </c>
      <c r="H63" s="44" t="s">
        <v>4</v>
      </c>
      <c r="I63" s="44" t="s">
        <v>4</v>
      </c>
    </row>
    <row r="64" spans="1:9" s="3" customFormat="1" ht="34.5" customHeight="1">
      <c r="A64" s="18">
        <v>7.2</v>
      </c>
      <c r="B64" s="19" t="s">
        <v>43</v>
      </c>
      <c r="C64" s="92"/>
      <c r="D64" s="92"/>
      <c r="E64" s="93"/>
      <c r="F64" s="94"/>
      <c r="G64" s="93"/>
      <c r="H64" s="94"/>
      <c r="I64" s="93"/>
    </row>
    <row r="65" spans="1:9" s="3" customFormat="1" ht="66" customHeight="1">
      <c r="A65" s="18" t="s">
        <v>44</v>
      </c>
      <c r="B65" s="48" t="s">
        <v>139</v>
      </c>
      <c r="C65" s="110" t="s">
        <v>152</v>
      </c>
      <c r="D65" s="110" t="s">
        <v>434</v>
      </c>
      <c r="E65" s="148" t="s">
        <v>438</v>
      </c>
      <c r="F65" s="21" t="s">
        <v>430</v>
      </c>
      <c r="G65" s="77">
        <v>0</v>
      </c>
      <c r="H65" s="78" t="s">
        <v>437</v>
      </c>
      <c r="I65" s="114">
        <v>0.67</v>
      </c>
    </row>
    <row r="66" spans="1:9" s="3" customFormat="1" ht="48" customHeight="1">
      <c r="A66" s="23" t="s">
        <v>45</v>
      </c>
      <c r="B66" s="46" t="s">
        <v>138</v>
      </c>
      <c r="C66" s="25" t="s">
        <v>4</v>
      </c>
      <c r="D66" s="25" t="s">
        <v>4</v>
      </c>
      <c r="E66" s="47" t="s">
        <v>4</v>
      </c>
      <c r="F66" s="32" t="s">
        <v>4</v>
      </c>
      <c r="G66" s="32" t="s">
        <v>4</v>
      </c>
      <c r="H66" s="47" t="s">
        <v>4</v>
      </c>
      <c r="I66" s="47" t="s">
        <v>4</v>
      </c>
    </row>
    <row r="67" spans="1:9" s="3" customFormat="1" ht="42" customHeight="1">
      <c r="A67" s="23" t="s">
        <v>46</v>
      </c>
      <c r="B67" s="45" t="s">
        <v>111</v>
      </c>
      <c r="C67" s="32" t="s">
        <v>4</v>
      </c>
      <c r="D67" s="32" t="s">
        <v>4</v>
      </c>
      <c r="E67" s="44" t="s">
        <v>4</v>
      </c>
      <c r="F67" s="32" t="s">
        <v>4</v>
      </c>
      <c r="G67" s="32" t="s">
        <v>4</v>
      </c>
      <c r="H67" s="47" t="s">
        <v>4</v>
      </c>
      <c r="I67" s="47" t="s">
        <v>4</v>
      </c>
    </row>
    <row r="68" spans="1:9" s="3" customFormat="1" ht="34.5" customHeight="1">
      <c r="A68" s="18">
        <v>7.3</v>
      </c>
      <c r="B68" s="19" t="s">
        <v>47</v>
      </c>
      <c r="C68" s="92"/>
      <c r="D68" s="92"/>
      <c r="E68" s="93"/>
      <c r="F68" s="94"/>
      <c r="G68" s="93"/>
      <c r="H68" s="94"/>
      <c r="I68" s="93"/>
    </row>
    <row r="69" spans="1:9" s="3" customFormat="1" ht="49.5" customHeight="1">
      <c r="A69" s="49" t="s">
        <v>48</v>
      </c>
      <c r="B69" s="48" t="s">
        <v>139</v>
      </c>
      <c r="C69" s="72" t="s">
        <v>141</v>
      </c>
      <c r="D69" s="72" t="s">
        <v>468</v>
      </c>
      <c r="E69" s="149" t="s">
        <v>469</v>
      </c>
      <c r="F69" s="21" t="s">
        <v>179</v>
      </c>
      <c r="G69" s="77" t="s">
        <v>180</v>
      </c>
      <c r="H69" s="21" t="s">
        <v>466</v>
      </c>
      <c r="I69" s="40" t="s">
        <v>467</v>
      </c>
    </row>
    <row r="70" spans="1:9" s="3" customFormat="1" ht="39" customHeight="1">
      <c r="A70" s="18" t="s">
        <v>49</v>
      </c>
      <c r="B70" s="48" t="s">
        <v>138</v>
      </c>
      <c r="C70" s="32" t="s">
        <v>4</v>
      </c>
      <c r="D70" s="32" t="s">
        <v>4</v>
      </c>
      <c r="E70" s="44" t="s">
        <v>4</v>
      </c>
      <c r="F70" s="32" t="s">
        <v>4</v>
      </c>
      <c r="G70" s="32" t="s">
        <v>4</v>
      </c>
      <c r="H70" s="47" t="s">
        <v>4</v>
      </c>
      <c r="I70" s="47" t="s">
        <v>4</v>
      </c>
    </row>
    <row r="71" spans="1:9" s="3" customFormat="1" ht="46.5" customHeight="1">
      <c r="A71" s="23" t="s">
        <v>50</v>
      </c>
      <c r="B71" s="45" t="s">
        <v>111</v>
      </c>
      <c r="C71" s="32" t="s">
        <v>4</v>
      </c>
      <c r="D71" s="32" t="s">
        <v>4</v>
      </c>
      <c r="E71" s="44" t="s">
        <v>4</v>
      </c>
      <c r="F71" s="32" t="s">
        <v>4</v>
      </c>
      <c r="G71" s="32" t="s">
        <v>4</v>
      </c>
      <c r="H71" s="47" t="s">
        <v>4</v>
      </c>
      <c r="I71" s="47" t="s">
        <v>4</v>
      </c>
    </row>
    <row r="72" spans="1:9" s="3" customFormat="1" ht="34.5" customHeight="1">
      <c r="A72" s="35">
        <v>7.4</v>
      </c>
      <c r="B72" s="19" t="s">
        <v>51</v>
      </c>
      <c r="C72" s="92"/>
      <c r="D72" s="92"/>
      <c r="E72" s="93"/>
      <c r="F72" s="94"/>
      <c r="G72" s="93"/>
      <c r="H72" s="94"/>
      <c r="I72" s="93"/>
    </row>
    <row r="73" spans="1:9" s="3" customFormat="1" ht="53.25" customHeight="1">
      <c r="A73" s="18" t="s">
        <v>52</v>
      </c>
      <c r="B73" s="48" t="s">
        <v>139</v>
      </c>
      <c r="C73" s="72" t="s">
        <v>142</v>
      </c>
      <c r="D73" s="72" t="s">
        <v>172</v>
      </c>
      <c r="E73" s="149" t="s">
        <v>439</v>
      </c>
      <c r="F73" s="21" t="s">
        <v>181</v>
      </c>
      <c r="G73" s="153" t="s">
        <v>182</v>
      </c>
      <c r="H73" s="24" t="s">
        <v>441</v>
      </c>
      <c r="I73" s="40" t="s">
        <v>442</v>
      </c>
    </row>
    <row r="74" spans="1:9" s="3" customFormat="1" ht="47.25" customHeight="1">
      <c r="A74" s="18" t="s">
        <v>53</v>
      </c>
      <c r="B74" s="48" t="s">
        <v>138</v>
      </c>
      <c r="C74" s="32" t="s">
        <v>4</v>
      </c>
      <c r="D74" s="32" t="s">
        <v>4</v>
      </c>
      <c r="E74" s="147" t="s">
        <v>4</v>
      </c>
      <c r="F74" s="160" t="s">
        <v>4</v>
      </c>
      <c r="G74" s="160" t="s">
        <v>4</v>
      </c>
      <c r="H74" s="47" t="s">
        <v>4</v>
      </c>
      <c r="I74" s="47" t="s">
        <v>4</v>
      </c>
    </row>
    <row r="75" spans="1:9" s="3" customFormat="1" ht="40.5" customHeight="1">
      <c r="A75" s="18" t="s">
        <v>54</v>
      </c>
      <c r="B75" s="38" t="s">
        <v>111</v>
      </c>
      <c r="C75" s="32" t="s">
        <v>4</v>
      </c>
      <c r="D75" s="32" t="s">
        <v>4</v>
      </c>
      <c r="E75" s="44" t="s">
        <v>4</v>
      </c>
      <c r="F75" s="32" t="s">
        <v>4</v>
      </c>
      <c r="G75" s="32" t="s">
        <v>4</v>
      </c>
      <c r="H75" s="47" t="s">
        <v>4</v>
      </c>
      <c r="I75" s="47" t="s">
        <v>4</v>
      </c>
    </row>
    <row r="76" spans="1:9" s="3" customFormat="1" ht="34.5" customHeight="1">
      <c r="A76" s="18">
        <v>7.5</v>
      </c>
      <c r="B76" s="19" t="s">
        <v>55</v>
      </c>
      <c r="C76" s="92"/>
      <c r="D76" s="92"/>
      <c r="E76" s="93"/>
      <c r="F76" s="94"/>
      <c r="G76" s="93"/>
      <c r="H76" s="94"/>
      <c r="I76" s="93"/>
    </row>
    <row r="77" spans="1:9" s="3" customFormat="1" ht="41.25" customHeight="1">
      <c r="A77" s="18" t="s">
        <v>56</v>
      </c>
      <c r="B77" s="48" t="s">
        <v>139</v>
      </c>
      <c r="C77" s="26">
        <v>2500</v>
      </c>
      <c r="D77" s="26" t="s">
        <v>440</v>
      </c>
      <c r="E77" s="150" t="s">
        <v>377</v>
      </c>
      <c r="F77" s="21" t="s">
        <v>387</v>
      </c>
      <c r="G77" s="77" t="s">
        <v>388</v>
      </c>
      <c r="H77" s="24" t="s">
        <v>444</v>
      </c>
      <c r="I77" s="40" t="s">
        <v>443</v>
      </c>
    </row>
    <row r="78" spans="1:9" s="3" customFormat="1" ht="39" customHeight="1">
      <c r="A78" s="18" t="s">
        <v>57</v>
      </c>
      <c r="B78" s="111" t="s">
        <v>138</v>
      </c>
      <c r="C78" s="32" t="s">
        <v>4</v>
      </c>
      <c r="D78" s="32" t="s">
        <v>4</v>
      </c>
      <c r="E78" s="44" t="s">
        <v>4</v>
      </c>
      <c r="F78" s="32" t="s">
        <v>4</v>
      </c>
      <c r="G78" s="32" t="s">
        <v>4</v>
      </c>
      <c r="H78" s="47" t="s">
        <v>4</v>
      </c>
      <c r="I78" s="47" t="s">
        <v>4</v>
      </c>
    </row>
    <row r="79" spans="1:9" s="3" customFormat="1" ht="45" customHeight="1">
      <c r="A79" s="23" t="s">
        <v>58</v>
      </c>
      <c r="B79" s="45" t="s">
        <v>42</v>
      </c>
      <c r="C79" s="32" t="s">
        <v>4</v>
      </c>
      <c r="D79" s="32" t="s">
        <v>4</v>
      </c>
      <c r="E79" s="44" t="s">
        <v>4</v>
      </c>
      <c r="F79" s="32" t="s">
        <v>4</v>
      </c>
      <c r="G79" s="32" t="s">
        <v>4</v>
      </c>
      <c r="H79" s="47" t="s">
        <v>4</v>
      </c>
      <c r="I79" s="47" t="s">
        <v>4</v>
      </c>
    </row>
    <row r="80" spans="1:9" s="3" customFormat="1" ht="34.5" customHeight="1">
      <c r="A80" s="36">
        <v>8</v>
      </c>
      <c r="B80" s="64" t="s">
        <v>104</v>
      </c>
      <c r="C80" s="92"/>
      <c r="D80" s="92"/>
      <c r="E80" s="93"/>
      <c r="F80" s="94"/>
      <c r="G80" s="93"/>
      <c r="H80" s="94"/>
      <c r="I80" s="93"/>
    </row>
    <row r="81" spans="1:9" s="3" customFormat="1" ht="34.5" customHeight="1">
      <c r="A81" s="18">
        <v>8.1</v>
      </c>
      <c r="B81" s="45" t="s">
        <v>59</v>
      </c>
      <c r="C81" s="57">
        <v>4.5</v>
      </c>
      <c r="D81" s="57">
        <v>4.5</v>
      </c>
      <c r="E81" s="66">
        <v>4.5</v>
      </c>
      <c r="F81" s="164">
        <f>4.5-4.5</f>
        <v>0</v>
      </c>
      <c r="G81" s="165">
        <f>F81/4.5</f>
        <v>0</v>
      </c>
      <c r="H81" s="24">
        <f>4.5-4.5</f>
        <v>0</v>
      </c>
      <c r="I81" s="40">
        <f>H81/4.5</f>
        <v>0</v>
      </c>
    </row>
    <row r="82" spans="1:9" s="3" customFormat="1" ht="54" customHeight="1">
      <c r="A82" s="18">
        <v>8.2</v>
      </c>
      <c r="B82" s="38" t="s">
        <v>60</v>
      </c>
      <c r="C82" s="26" t="s">
        <v>150</v>
      </c>
      <c r="D82" s="26" t="s">
        <v>445</v>
      </c>
      <c r="E82" s="24" t="s">
        <v>446</v>
      </c>
      <c r="F82" s="154" t="s">
        <v>389</v>
      </c>
      <c r="G82" s="153" t="s">
        <v>390</v>
      </c>
      <c r="H82" s="151" t="s">
        <v>447</v>
      </c>
      <c r="I82" s="174" t="s">
        <v>448</v>
      </c>
    </row>
    <row r="83" spans="1:9" s="3" customFormat="1" ht="34.5" customHeight="1">
      <c r="A83" s="18">
        <v>8.3</v>
      </c>
      <c r="B83" s="19" t="s">
        <v>70</v>
      </c>
      <c r="C83" s="103"/>
      <c r="D83" s="103"/>
      <c r="E83" s="104"/>
      <c r="F83" s="86"/>
      <c r="G83" s="105"/>
      <c r="H83" s="86"/>
      <c r="I83" s="105"/>
    </row>
    <row r="84" spans="1:9" s="4" customFormat="1" ht="45" customHeight="1">
      <c r="A84" s="23" t="s">
        <v>67</v>
      </c>
      <c r="B84" s="45" t="s">
        <v>105</v>
      </c>
      <c r="C84" s="26">
        <v>400</v>
      </c>
      <c r="D84" s="26">
        <v>400</v>
      </c>
      <c r="E84" s="24" t="s">
        <v>473</v>
      </c>
      <c r="F84" s="154">
        <f>D84-C84</f>
        <v>0</v>
      </c>
      <c r="G84" s="77">
        <f>F84/C84</f>
        <v>0</v>
      </c>
      <c r="H84" s="24" t="s">
        <v>474</v>
      </c>
      <c r="I84" s="40" t="s">
        <v>475</v>
      </c>
    </row>
    <row r="85" spans="1:9" s="4" customFormat="1" ht="34.5" customHeight="1">
      <c r="A85" s="23" t="s">
        <v>68</v>
      </c>
      <c r="B85" s="45" t="s">
        <v>106</v>
      </c>
      <c r="C85" s="31">
        <v>1450</v>
      </c>
      <c r="D85" s="31">
        <v>1450</v>
      </c>
      <c r="E85" s="143">
        <v>1700</v>
      </c>
      <c r="F85" s="154">
        <f>D85-C85</f>
        <v>0</v>
      </c>
      <c r="G85" s="153">
        <f>F85/C85</f>
        <v>0</v>
      </c>
      <c r="H85" s="78">
        <f>E85-D85</f>
        <v>250</v>
      </c>
      <c r="I85" s="114">
        <f>H85/D85</f>
        <v>0.1724137931034483</v>
      </c>
    </row>
    <row r="86" spans="1:9" s="3" customFormat="1" ht="43.5" customHeight="1">
      <c r="A86" s="18">
        <v>8.4</v>
      </c>
      <c r="B86" s="38" t="s">
        <v>61</v>
      </c>
      <c r="C86" s="32" t="s">
        <v>4</v>
      </c>
      <c r="D86" s="32" t="s">
        <v>4</v>
      </c>
      <c r="E86" s="147" t="s">
        <v>4</v>
      </c>
      <c r="F86" s="160" t="s">
        <v>4</v>
      </c>
      <c r="G86" s="160" t="s">
        <v>4</v>
      </c>
      <c r="H86" s="47" t="s">
        <v>4</v>
      </c>
      <c r="I86" s="47" t="s">
        <v>4</v>
      </c>
    </row>
    <row r="87" spans="1:9" s="3" customFormat="1" ht="294" customHeight="1">
      <c r="A87" s="18">
        <v>8.5</v>
      </c>
      <c r="B87" s="38" t="s">
        <v>62</v>
      </c>
      <c r="C87" s="26" t="s">
        <v>157</v>
      </c>
      <c r="D87" s="26" t="s">
        <v>449</v>
      </c>
      <c r="E87" s="24" t="s">
        <v>452</v>
      </c>
      <c r="F87" s="24" t="s">
        <v>450</v>
      </c>
      <c r="G87" s="24" t="s">
        <v>451</v>
      </c>
      <c r="H87" s="152" t="s">
        <v>453</v>
      </c>
      <c r="I87" s="24" t="s">
        <v>454</v>
      </c>
    </row>
    <row r="88" spans="1:9" s="3" customFormat="1" ht="46.5" customHeight="1">
      <c r="A88" s="18">
        <v>8.6</v>
      </c>
      <c r="B88" s="48" t="s">
        <v>63</v>
      </c>
      <c r="C88" s="26" t="s">
        <v>158</v>
      </c>
      <c r="D88" s="26">
        <v>2750</v>
      </c>
      <c r="E88" s="79">
        <v>2750</v>
      </c>
      <c r="F88" s="166" t="s">
        <v>183</v>
      </c>
      <c r="G88" s="77" t="s">
        <v>184</v>
      </c>
      <c r="H88" s="24">
        <f>E88-D88</f>
        <v>0</v>
      </c>
      <c r="I88" s="40">
        <f>H88/D88</f>
        <v>0</v>
      </c>
    </row>
    <row r="89" spans="1:9" s="4" customFormat="1" ht="34.5" customHeight="1">
      <c r="A89" s="23">
        <v>8.7</v>
      </c>
      <c r="B89" s="50" t="s">
        <v>80</v>
      </c>
      <c r="C89" s="106"/>
      <c r="D89" s="106"/>
      <c r="E89" s="107"/>
      <c r="F89" s="85"/>
      <c r="G89" s="167"/>
      <c r="H89" s="86"/>
      <c r="I89" s="105"/>
    </row>
    <row r="90" spans="1:9" s="4" customFormat="1" ht="45" customHeight="1">
      <c r="A90" s="23" t="s">
        <v>76</v>
      </c>
      <c r="B90" s="45" t="s">
        <v>78</v>
      </c>
      <c r="C90" s="26" t="s">
        <v>151</v>
      </c>
      <c r="D90" s="26">
        <v>250</v>
      </c>
      <c r="E90" s="33">
        <v>250</v>
      </c>
      <c r="F90" s="26">
        <f>250-200</f>
        <v>50</v>
      </c>
      <c r="G90" s="161">
        <f>F90/200</f>
        <v>0.25</v>
      </c>
      <c r="H90" s="24">
        <f>E90-D90</f>
        <v>0</v>
      </c>
      <c r="I90" s="40">
        <f>H90/D90</f>
        <v>0</v>
      </c>
    </row>
    <row r="91" spans="1:9" s="4" customFormat="1" ht="46.5" customHeight="1">
      <c r="A91" s="23" t="s">
        <v>77</v>
      </c>
      <c r="B91" s="45" t="s">
        <v>79</v>
      </c>
      <c r="C91" s="26" t="s">
        <v>4</v>
      </c>
      <c r="D91" s="26" t="s">
        <v>4</v>
      </c>
      <c r="E91" s="33" t="s">
        <v>4</v>
      </c>
      <c r="F91" s="32" t="s">
        <v>4</v>
      </c>
      <c r="G91" s="32" t="s">
        <v>4</v>
      </c>
      <c r="H91" s="47" t="s">
        <v>4</v>
      </c>
      <c r="I91" s="47" t="s">
        <v>4</v>
      </c>
    </row>
    <row r="92" spans="1:9" s="4" customFormat="1" ht="165.75" customHeight="1">
      <c r="A92" s="23">
        <v>8.8</v>
      </c>
      <c r="B92" s="38" t="s">
        <v>110</v>
      </c>
      <c r="C92" s="26" t="s">
        <v>159</v>
      </c>
      <c r="D92" s="26" t="s">
        <v>455</v>
      </c>
      <c r="E92" s="24" t="s">
        <v>470</v>
      </c>
      <c r="F92" s="26" t="s">
        <v>456</v>
      </c>
      <c r="G92" s="26" t="s">
        <v>457</v>
      </c>
      <c r="H92" s="24" t="s">
        <v>472</v>
      </c>
      <c r="I92" s="40" t="s">
        <v>471</v>
      </c>
    </row>
    <row r="93" spans="1:9" s="3" customFormat="1" ht="36" customHeight="1">
      <c r="A93" s="65">
        <v>8.11</v>
      </c>
      <c r="B93" s="19" t="s">
        <v>107</v>
      </c>
      <c r="C93" s="85"/>
      <c r="D93" s="85"/>
      <c r="E93" s="86"/>
      <c r="F93" s="168"/>
      <c r="G93" s="169"/>
      <c r="H93" s="108"/>
      <c r="I93" s="88"/>
    </row>
    <row r="94" spans="1:9" s="3" customFormat="1" ht="45" customHeight="1">
      <c r="A94" s="18" t="s">
        <v>126</v>
      </c>
      <c r="B94" s="38" t="s">
        <v>108</v>
      </c>
      <c r="C94" s="31" t="s">
        <v>4</v>
      </c>
      <c r="D94" s="31" t="s">
        <v>4</v>
      </c>
      <c r="E94" s="39" t="s">
        <v>4</v>
      </c>
      <c r="F94" s="32" t="s">
        <v>4</v>
      </c>
      <c r="G94" s="32" t="s">
        <v>4</v>
      </c>
      <c r="H94" s="47" t="s">
        <v>4</v>
      </c>
      <c r="I94" s="47" t="s">
        <v>4</v>
      </c>
    </row>
    <row r="95" spans="1:9" s="3" customFormat="1" ht="43.5" customHeight="1">
      <c r="A95" s="18" t="s">
        <v>127</v>
      </c>
      <c r="B95" s="38" t="s">
        <v>109</v>
      </c>
      <c r="C95" s="31" t="s">
        <v>3</v>
      </c>
      <c r="D95" s="31" t="s">
        <v>3</v>
      </c>
      <c r="E95" s="39" t="s">
        <v>3</v>
      </c>
      <c r="F95" s="154">
        <v>0</v>
      </c>
      <c r="G95" s="153">
        <v>0</v>
      </c>
      <c r="H95" s="24">
        <f>500-500</f>
        <v>0</v>
      </c>
      <c r="I95" s="40">
        <f>H95/500</f>
        <v>0</v>
      </c>
    </row>
    <row r="96" spans="1:7" s="3" customFormat="1" ht="20.25">
      <c r="A96" s="142"/>
      <c r="B96" s="51"/>
      <c r="C96" s="11"/>
      <c r="D96" s="11"/>
      <c r="E96" s="11"/>
      <c r="F96" s="12"/>
      <c r="G96" s="12"/>
    </row>
    <row r="97" spans="1:7" s="3" customFormat="1" ht="18" customHeight="1">
      <c r="A97" s="52" t="s">
        <v>85</v>
      </c>
      <c r="B97" s="52"/>
      <c r="C97" s="53"/>
      <c r="D97" s="53"/>
      <c r="E97" s="53"/>
      <c r="F97" s="12"/>
      <c r="G97" s="12"/>
    </row>
    <row r="98" spans="1:7" s="3" customFormat="1" ht="21">
      <c r="A98" s="54" t="s">
        <v>74</v>
      </c>
      <c r="B98" s="52"/>
      <c r="C98" s="12"/>
      <c r="D98" s="12"/>
      <c r="E98" s="12"/>
      <c r="F98" s="12"/>
      <c r="G98" s="12"/>
    </row>
    <row r="99" spans="1:7" s="3" customFormat="1" ht="20.25">
      <c r="A99" s="55" t="s">
        <v>73</v>
      </c>
      <c r="B99" s="11" t="s">
        <v>83</v>
      </c>
      <c r="C99" s="11"/>
      <c r="D99" s="11"/>
      <c r="E99" s="11"/>
      <c r="F99" s="12"/>
      <c r="G99" s="12"/>
    </row>
    <row r="100" spans="1:7" s="3" customFormat="1" ht="20.25">
      <c r="A100" s="56" t="s">
        <v>72</v>
      </c>
      <c r="B100" s="13" t="s">
        <v>84</v>
      </c>
      <c r="C100" s="11"/>
      <c r="D100" s="11"/>
      <c r="E100" s="11"/>
      <c r="F100" s="12"/>
      <c r="G100" s="12"/>
    </row>
    <row r="101" spans="1:7" s="3" customFormat="1" ht="18.75" customHeight="1">
      <c r="A101" s="56" t="s">
        <v>71</v>
      </c>
      <c r="B101" s="14" t="s">
        <v>86</v>
      </c>
      <c r="C101" s="12"/>
      <c r="D101" s="12"/>
      <c r="E101" s="12"/>
      <c r="F101" s="12"/>
      <c r="G101" s="12"/>
    </row>
    <row r="102" spans="1:7" s="3" customFormat="1" ht="20.25" customHeight="1">
      <c r="A102" s="56" t="s">
        <v>81</v>
      </c>
      <c r="B102" s="15" t="s">
        <v>87</v>
      </c>
      <c r="C102" s="12"/>
      <c r="D102" s="12"/>
      <c r="E102" s="12"/>
      <c r="F102" s="12"/>
      <c r="G102" s="12"/>
    </row>
    <row r="103" spans="1:7" s="3" customFormat="1" ht="22.5" customHeight="1">
      <c r="A103" s="56"/>
      <c r="B103" s="15"/>
      <c r="C103" s="11"/>
      <c r="D103" s="11"/>
      <c r="E103" s="11"/>
      <c r="F103" s="12"/>
      <c r="G103" s="12"/>
    </row>
    <row r="104" spans="2:7" s="3" customFormat="1" ht="30" customHeight="1">
      <c r="B104" s="112" t="s">
        <v>147</v>
      </c>
      <c r="C104" s="12"/>
      <c r="D104" s="12"/>
      <c r="E104" s="70"/>
      <c r="F104" s="71"/>
      <c r="G104" s="12"/>
    </row>
    <row r="105" spans="1:7" s="3" customFormat="1" ht="20.25">
      <c r="A105" s="12"/>
      <c r="E105" s="12"/>
      <c r="F105" s="12"/>
      <c r="G105" s="12"/>
    </row>
    <row r="106" s="3" customFormat="1" ht="22.5">
      <c r="B106" s="113"/>
    </row>
    <row r="107" s="3" customFormat="1" ht="17.25">
      <c r="B107" s="7"/>
    </row>
    <row r="108" s="3" customFormat="1" ht="17.25">
      <c r="B108" s="7"/>
    </row>
    <row r="109" s="3" customFormat="1" ht="17.25">
      <c r="B109" s="7"/>
    </row>
    <row r="110" s="3" customFormat="1" ht="17.25">
      <c r="B110" s="7"/>
    </row>
    <row r="111" s="3" customFormat="1" ht="17.25">
      <c r="B111" s="7"/>
    </row>
    <row r="112" s="3" customFormat="1" ht="17.25">
      <c r="B112" s="7"/>
    </row>
    <row r="113" s="3" customFormat="1" ht="17.25">
      <c r="B113" s="7"/>
    </row>
    <row r="114" s="3" customFormat="1" ht="17.25">
      <c r="B114" s="7"/>
    </row>
    <row r="115" s="3" customFormat="1" ht="17.25">
      <c r="B115" s="7"/>
    </row>
    <row r="116" s="3" customFormat="1" ht="17.25">
      <c r="B116" s="7"/>
    </row>
    <row r="117" s="3" customFormat="1" ht="17.25">
      <c r="B117" s="7"/>
    </row>
    <row r="118" s="3" customFormat="1" ht="17.25">
      <c r="B118" s="7"/>
    </row>
    <row r="119" s="3" customFormat="1" ht="17.25">
      <c r="B119" s="7"/>
    </row>
    <row r="120" s="3" customFormat="1" ht="17.25">
      <c r="B120" s="7"/>
    </row>
    <row r="121" s="3" customFormat="1" ht="17.25">
      <c r="B121" s="7"/>
    </row>
    <row r="122" s="3" customFormat="1" ht="17.25">
      <c r="B122" s="7"/>
    </row>
    <row r="123" s="3" customFormat="1" ht="17.25">
      <c r="B123" s="7"/>
    </row>
    <row r="124" s="3" customFormat="1" ht="17.25">
      <c r="B124" s="7"/>
    </row>
    <row r="125" s="3" customFormat="1" ht="17.25">
      <c r="B125" s="7"/>
    </row>
    <row r="126" s="3" customFormat="1" ht="17.25">
      <c r="B126" s="7"/>
    </row>
    <row r="127" spans="1:2" s="3" customFormat="1" ht="17.25">
      <c r="A127" s="8"/>
      <c r="B127" s="9"/>
    </row>
    <row r="128" spans="1:2" s="3" customFormat="1" ht="17.25">
      <c r="A128" s="8"/>
      <c r="B128" s="9"/>
    </row>
    <row r="129" spans="1:2" s="3" customFormat="1" ht="17.25">
      <c r="A129" s="8"/>
      <c r="B129" s="9"/>
    </row>
    <row r="130" spans="1:2" s="3" customFormat="1" ht="17.25">
      <c r="A130" s="8"/>
      <c r="B130" s="9"/>
    </row>
    <row r="131" spans="1:2" s="3" customFormat="1" ht="17.25">
      <c r="A131" s="8"/>
      <c r="B131" s="9"/>
    </row>
    <row r="132" spans="1:2" s="3" customFormat="1" ht="17.25">
      <c r="A132" s="5"/>
      <c r="B132" s="6"/>
    </row>
    <row r="133" s="3" customFormat="1" ht="17.25">
      <c r="B133" s="7"/>
    </row>
    <row r="134" s="3" customFormat="1" ht="17.25">
      <c r="B134" s="7"/>
    </row>
    <row r="135" s="3" customFormat="1" ht="17.25">
      <c r="B135" s="7"/>
    </row>
    <row r="136" s="3" customFormat="1" ht="17.25">
      <c r="B136" s="7"/>
    </row>
    <row r="137" s="3" customFormat="1" ht="17.25">
      <c r="B137" s="7"/>
    </row>
    <row r="138" s="3" customFormat="1" ht="17.25">
      <c r="B138" s="7"/>
    </row>
    <row r="139" s="3" customFormat="1" ht="17.25">
      <c r="B139" s="7"/>
    </row>
    <row r="140" s="3" customFormat="1" ht="17.25">
      <c r="B140" s="7"/>
    </row>
    <row r="141" s="3" customFormat="1" ht="17.25">
      <c r="B141" s="7"/>
    </row>
    <row r="142" s="3" customFormat="1" ht="17.25">
      <c r="B142" s="7"/>
    </row>
    <row r="143" s="3" customFormat="1" ht="17.25">
      <c r="B143" s="7"/>
    </row>
    <row r="144" s="3" customFormat="1" ht="17.25">
      <c r="B144" s="7"/>
    </row>
    <row r="145" s="3" customFormat="1" ht="17.25">
      <c r="B145" s="7"/>
    </row>
    <row r="146" s="3" customFormat="1" ht="17.25">
      <c r="B146" s="7"/>
    </row>
    <row r="147" s="3" customFormat="1" ht="17.25">
      <c r="B147" s="7"/>
    </row>
    <row r="148" s="3" customFormat="1" ht="17.25">
      <c r="B148" s="7"/>
    </row>
    <row r="149" s="3" customFormat="1" ht="17.25">
      <c r="B149" s="7"/>
    </row>
    <row r="150" s="3" customFormat="1" ht="17.25">
      <c r="B150" s="7"/>
    </row>
    <row r="151" s="3" customFormat="1" ht="17.25">
      <c r="B151" s="7"/>
    </row>
    <row r="152" s="3" customFormat="1" ht="17.25">
      <c r="B152" s="7"/>
    </row>
    <row r="153" s="3" customFormat="1" ht="17.25">
      <c r="B153" s="7"/>
    </row>
    <row r="154" s="3" customFormat="1" ht="17.25">
      <c r="B154" s="7"/>
    </row>
    <row r="155" s="3" customFormat="1" ht="17.25">
      <c r="B155" s="7"/>
    </row>
    <row r="156" s="3" customFormat="1" ht="17.25">
      <c r="B156" s="7"/>
    </row>
    <row r="157" s="3" customFormat="1" ht="17.25">
      <c r="B157" s="7"/>
    </row>
    <row r="158" s="3" customFormat="1" ht="17.25">
      <c r="B158" s="7"/>
    </row>
    <row r="159" s="3" customFormat="1" ht="17.25">
      <c r="B159" s="7"/>
    </row>
    <row r="160" s="3" customFormat="1" ht="17.25">
      <c r="B160" s="7"/>
    </row>
    <row r="161" s="3" customFormat="1" ht="17.25">
      <c r="B161" s="7"/>
    </row>
    <row r="162" s="3" customFormat="1" ht="17.25">
      <c r="B162" s="7"/>
    </row>
    <row r="163" s="3" customFormat="1" ht="17.25">
      <c r="B163" s="7"/>
    </row>
    <row r="164" s="3" customFormat="1" ht="17.25">
      <c r="B164" s="7"/>
    </row>
    <row r="165" s="3" customFormat="1" ht="17.25">
      <c r="B165" s="7"/>
    </row>
    <row r="166" s="3" customFormat="1" ht="17.25">
      <c r="B166" s="7"/>
    </row>
    <row r="167" s="3" customFormat="1" ht="17.25">
      <c r="B167" s="7"/>
    </row>
    <row r="168" s="3" customFormat="1" ht="17.25">
      <c r="B168" s="7"/>
    </row>
    <row r="169" s="3" customFormat="1" ht="17.25">
      <c r="B169" s="7"/>
    </row>
    <row r="170" s="3" customFormat="1" ht="17.25">
      <c r="B170" s="7"/>
    </row>
    <row r="171" s="3" customFormat="1" ht="17.25">
      <c r="B171" s="7"/>
    </row>
    <row r="172" s="3" customFormat="1" ht="17.25">
      <c r="B172" s="7"/>
    </row>
    <row r="173" s="3" customFormat="1" ht="17.25">
      <c r="B173" s="7"/>
    </row>
    <row r="174" s="3" customFormat="1" ht="17.25">
      <c r="B174" s="7"/>
    </row>
    <row r="175" s="3" customFormat="1" ht="17.25">
      <c r="B175" s="7"/>
    </row>
    <row r="176" s="3" customFormat="1" ht="17.25">
      <c r="B176" s="7"/>
    </row>
    <row r="177" s="3" customFormat="1" ht="17.25">
      <c r="B177" s="7"/>
    </row>
    <row r="178" s="3" customFormat="1" ht="17.25">
      <c r="B178" s="7"/>
    </row>
    <row r="179" s="3" customFormat="1" ht="17.25">
      <c r="B179" s="7"/>
    </row>
    <row r="180" s="3" customFormat="1" ht="17.25">
      <c r="B180" s="7"/>
    </row>
    <row r="181" s="3" customFormat="1" ht="17.25">
      <c r="B181" s="7"/>
    </row>
    <row r="182" s="3" customFormat="1" ht="17.25">
      <c r="B182" s="7"/>
    </row>
    <row r="183" s="3" customFormat="1" ht="17.25">
      <c r="B183" s="7"/>
    </row>
    <row r="184" s="3" customFormat="1" ht="17.25">
      <c r="B184" s="7"/>
    </row>
    <row r="185" s="3" customFormat="1" ht="17.25">
      <c r="B185" s="7"/>
    </row>
    <row r="186" s="3" customFormat="1" ht="17.25">
      <c r="B186" s="7"/>
    </row>
    <row r="187" s="3" customFormat="1" ht="17.25">
      <c r="B187" s="7"/>
    </row>
    <row r="188" s="3" customFormat="1" ht="17.25">
      <c r="B188" s="7"/>
    </row>
    <row r="189" s="3" customFormat="1" ht="17.25">
      <c r="B189" s="7"/>
    </row>
    <row r="190" s="3" customFormat="1" ht="17.25">
      <c r="B190" s="7"/>
    </row>
    <row r="191" s="3" customFormat="1" ht="17.25">
      <c r="B191" s="7"/>
    </row>
    <row r="192" s="3" customFormat="1" ht="17.25">
      <c r="B192" s="7"/>
    </row>
    <row r="193" s="3" customFormat="1" ht="17.25">
      <c r="B193" s="7"/>
    </row>
    <row r="194" s="3" customFormat="1" ht="17.25">
      <c r="B194" s="7"/>
    </row>
    <row r="195" s="3" customFormat="1" ht="17.25">
      <c r="B195" s="7"/>
    </row>
    <row r="196" s="3" customFormat="1" ht="17.25">
      <c r="B196" s="7"/>
    </row>
    <row r="197" s="3" customFormat="1" ht="17.25">
      <c r="B197" s="7"/>
    </row>
    <row r="198" s="3" customFormat="1" ht="17.25">
      <c r="B198" s="7"/>
    </row>
    <row r="199" s="3" customFormat="1" ht="17.25">
      <c r="B199" s="7"/>
    </row>
    <row r="200" s="3" customFormat="1" ht="17.25">
      <c r="B200" s="7"/>
    </row>
    <row r="201" s="3" customFormat="1" ht="17.25">
      <c r="B201" s="7"/>
    </row>
    <row r="202" s="3" customFormat="1" ht="17.25">
      <c r="B202" s="7"/>
    </row>
    <row r="203" s="3" customFormat="1" ht="17.25">
      <c r="B203" s="7"/>
    </row>
    <row r="204" s="3" customFormat="1" ht="17.25">
      <c r="B204" s="7"/>
    </row>
    <row r="205" s="3" customFormat="1" ht="17.25">
      <c r="B205" s="7"/>
    </row>
    <row r="206" s="3" customFormat="1" ht="17.25">
      <c r="B206" s="7"/>
    </row>
    <row r="207" s="3" customFormat="1" ht="17.25">
      <c r="B207" s="7"/>
    </row>
    <row r="208" s="3" customFormat="1" ht="17.25">
      <c r="B208" s="7"/>
    </row>
    <row r="209" s="3" customFormat="1" ht="17.25">
      <c r="B209" s="7"/>
    </row>
    <row r="210" s="3" customFormat="1" ht="17.25">
      <c r="B210" s="7"/>
    </row>
    <row r="211" s="3" customFormat="1" ht="17.25">
      <c r="B211" s="7"/>
    </row>
    <row r="212" s="3" customFormat="1" ht="17.25">
      <c r="B212" s="7"/>
    </row>
    <row r="213" s="3" customFormat="1" ht="17.25">
      <c r="B213" s="7"/>
    </row>
    <row r="214" s="3" customFormat="1" ht="17.25">
      <c r="B214" s="7"/>
    </row>
    <row r="215" s="3" customFormat="1" ht="17.25">
      <c r="B215" s="7"/>
    </row>
    <row r="216" s="3" customFormat="1" ht="17.25">
      <c r="B216" s="7"/>
    </row>
    <row r="217" s="3" customFormat="1" ht="17.25">
      <c r="B217" s="7"/>
    </row>
    <row r="218" s="3" customFormat="1" ht="17.25">
      <c r="B218" s="7"/>
    </row>
    <row r="219" s="3" customFormat="1" ht="17.25">
      <c r="B219" s="7"/>
    </row>
    <row r="220" s="3" customFormat="1" ht="17.25">
      <c r="B220" s="7"/>
    </row>
    <row r="221" s="3" customFormat="1" ht="17.25">
      <c r="B221" s="7"/>
    </row>
    <row r="222" s="3" customFormat="1" ht="17.25">
      <c r="B222" s="7"/>
    </row>
    <row r="223" s="3" customFormat="1" ht="17.25">
      <c r="B223" s="7"/>
    </row>
    <row r="224" s="3" customFormat="1" ht="17.25">
      <c r="B224" s="7"/>
    </row>
    <row r="225" s="3" customFormat="1" ht="17.25">
      <c r="B225" s="7"/>
    </row>
    <row r="226" s="3" customFormat="1" ht="17.25">
      <c r="B226" s="7"/>
    </row>
    <row r="227" s="3" customFormat="1" ht="17.25">
      <c r="B227" s="7"/>
    </row>
    <row r="228" s="3" customFormat="1" ht="17.25">
      <c r="B228" s="7"/>
    </row>
    <row r="229" s="3" customFormat="1" ht="17.25">
      <c r="B229" s="7"/>
    </row>
    <row r="230" s="3" customFormat="1" ht="17.25">
      <c r="B230" s="7"/>
    </row>
    <row r="231" s="3" customFormat="1" ht="17.25">
      <c r="B231" s="7"/>
    </row>
    <row r="232" s="3" customFormat="1" ht="17.25">
      <c r="B232" s="7"/>
    </row>
    <row r="233" s="3" customFormat="1" ht="17.25">
      <c r="B233" s="7"/>
    </row>
    <row r="234" s="3" customFormat="1" ht="17.25">
      <c r="B234" s="7"/>
    </row>
    <row r="235" s="3" customFormat="1" ht="17.25">
      <c r="B235" s="7"/>
    </row>
    <row r="236" s="3" customFormat="1" ht="17.25">
      <c r="B236" s="7"/>
    </row>
    <row r="237" s="3" customFormat="1" ht="17.25">
      <c r="B237" s="7"/>
    </row>
    <row r="238" s="3" customFormat="1" ht="17.25">
      <c r="B238" s="7"/>
    </row>
    <row r="239" s="3" customFormat="1" ht="17.25">
      <c r="B239" s="7"/>
    </row>
    <row r="240" s="3" customFormat="1" ht="17.25">
      <c r="B240" s="7"/>
    </row>
    <row r="241" s="3" customFormat="1" ht="17.25">
      <c r="B241" s="7"/>
    </row>
    <row r="242" s="3" customFormat="1" ht="17.25">
      <c r="B242" s="7"/>
    </row>
    <row r="243" s="3" customFormat="1" ht="17.25">
      <c r="B243" s="7"/>
    </row>
    <row r="244" s="3" customFormat="1" ht="17.25">
      <c r="B244" s="7"/>
    </row>
    <row r="245" s="3" customFormat="1" ht="17.25">
      <c r="B245" s="7"/>
    </row>
    <row r="246" s="3" customFormat="1" ht="17.25">
      <c r="B246" s="7"/>
    </row>
    <row r="247" s="3" customFormat="1" ht="17.25">
      <c r="B247" s="7"/>
    </row>
    <row r="248" s="3" customFormat="1" ht="17.25">
      <c r="B248" s="7"/>
    </row>
    <row r="249" s="3" customFormat="1" ht="17.25">
      <c r="B249" s="7"/>
    </row>
    <row r="250" s="3" customFormat="1" ht="17.25">
      <c r="B250" s="7"/>
    </row>
    <row r="251" s="3" customFormat="1" ht="17.25">
      <c r="B251" s="7"/>
    </row>
    <row r="252" s="3" customFormat="1" ht="17.25">
      <c r="B252" s="7"/>
    </row>
    <row r="253" s="3" customFormat="1" ht="17.25">
      <c r="B253" s="7"/>
    </row>
    <row r="254" s="3" customFormat="1" ht="17.25">
      <c r="B254" s="7"/>
    </row>
    <row r="255" s="3" customFormat="1" ht="17.25">
      <c r="B255" s="7"/>
    </row>
    <row r="256" s="3" customFormat="1" ht="17.25">
      <c r="B256" s="7"/>
    </row>
    <row r="257" s="3" customFormat="1" ht="17.25">
      <c r="B257" s="7"/>
    </row>
    <row r="258" s="3" customFormat="1" ht="17.25">
      <c r="B258" s="7"/>
    </row>
    <row r="259" s="3" customFormat="1" ht="17.25">
      <c r="B259" s="7"/>
    </row>
    <row r="260" s="3" customFormat="1" ht="17.25">
      <c r="B260" s="7"/>
    </row>
    <row r="261" s="3" customFormat="1" ht="17.25">
      <c r="B261" s="7"/>
    </row>
    <row r="262" s="3" customFormat="1" ht="17.25">
      <c r="B262" s="7"/>
    </row>
    <row r="263" s="3" customFormat="1" ht="17.25">
      <c r="B263" s="7"/>
    </row>
    <row r="264" s="3" customFormat="1" ht="17.25">
      <c r="B264" s="7"/>
    </row>
    <row r="265" s="3" customFormat="1" ht="17.25">
      <c r="B265" s="7"/>
    </row>
    <row r="266" s="3" customFormat="1" ht="17.25">
      <c r="B266" s="7"/>
    </row>
    <row r="267" s="3" customFormat="1" ht="17.25">
      <c r="B267" s="7"/>
    </row>
    <row r="268" s="3" customFormat="1" ht="17.25">
      <c r="B268" s="7"/>
    </row>
    <row r="269" s="3" customFormat="1" ht="17.25">
      <c r="B269" s="7"/>
    </row>
    <row r="270" s="3" customFormat="1" ht="17.25">
      <c r="B270" s="7"/>
    </row>
    <row r="271" s="3" customFormat="1" ht="17.25">
      <c r="B271" s="7"/>
    </row>
    <row r="272" s="3" customFormat="1" ht="17.25">
      <c r="B272" s="7"/>
    </row>
    <row r="273" s="3" customFormat="1" ht="17.25">
      <c r="B273" s="7"/>
    </row>
    <row r="274" s="3" customFormat="1" ht="17.25">
      <c r="B274" s="7"/>
    </row>
    <row r="275" s="3" customFormat="1" ht="17.25">
      <c r="B275" s="7"/>
    </row>
    <row r="276" s="3" customFormat="1" ht="17.25">
      <c r="B276" s="7"/>
    </row>
    <row r="277" s="3" customFormat="1" ht="17.25">
      <c r="B277" s="7"/>
    </row>
    <row r="278" s="3" customFormat="1" ht="17.25">
      <c r="B278" s="7"/>
    </row>
    <row r="279" s="3" customFormat="1" ht="17.25">
      <c r="B279" s="7"/>
    </row>
    <row r="280" s="3" customFormat="1" ht="17.25">
      <c r="B280" s="7"/>
    </row>
    <row r="281" s="3" customFormat="1" ht="17.25">
      <c r="B281" s="7"/>
    </row>
    <row r="282" s="3" customFormat="1" ht="17.25">
      <c r="B282" s="7"/>
    </row>
    <row r="283" s="3" customFormat="1" ht="17.25">
      <c r="B283" s="7"/>
    </row>
    <row r="284" s="3" customFormat="1" ht="17.25">
      <c r="B284" s="7"/>
    </row>
    <row r="285" s="3" customFormat="1" ht="17.25">
      <c r="B285" s="7"/>
    </row>
    <row r="286" s="3" customFormat="1" ht="17.25">
      <c r="B286" s="7"/>
    </row>
    <row r="287" s="3" customFormat="1" ht="17.25">
      <c r="B287" s="7"/>
    </row>
    <row r="288" s="3" customFormat="1" ht="17.25">
      <c r="B288" s="7"/>
    </row>
    <row r="289" s="3" customFormat="1" ht="17.25">
      <c r="B289" s="7"/>
    </row>
    <row r="290" s="3" customFormat="1" ht="17.25">
      <c r="B290" s="7"/>
    </row>
    <row r="291" s="3" customFormat="1" ht="17.25">
      <c r="B291" s="7"/>
    </row>
    <row r="292" s="3" customFormat="1" ht="17.25">
      <c r="B292" s="7"/>
    </row>
    <row r="293" s="3" customFormat="1" ht="17.25">
      <c r="B293" s="7"/>
    </row>
    <row r="294" s="3" customFormat="1" ht="17.25">
      <c r="B294" s="7"/>
    </row>
    <row r="295" s="3" customFormat="1" ht="17.25">
      <c r="B295" s="7"/>
    </row>
    <row r="296" s="3" customFormat="1" ht="17.25">
      <c r="B296" s="7"/>
    </row>
    <row r="297" s="3" customFormat="1" ht="17.25">
      <c r="B297" s="7"/>
    </row>
    <row r="298" s="3" customFormat="1" ht="17.25">
      <c r="B298" s="7"/>
    </row>
    <row r="299" s="3" customFormat="1" ht="17.25">
      <c r="B299" s="7"/>
    </row>
    <row r="300" s="3" customFormat="1" ht="17.25">
      <c r="B300" s="7"/>
    </row>
    <row r="301" s="3" customFormat="1" ht="17.25">
      <c r="B301" s="7"/>
    </row>
    <row r="302" s="3" customFormat="1" ht="17.25">
      <c r="B302" s="7"/>
    </row>
    <row r="303" s="3" customFormat="1" ht="17.25">
      <c r="B303" s="7"/>
    </row>
    <row r="304" s="3" customFormat="1" ht="17.25">
      <c r="B304" s="7"/>
    </row>
    <row r="305" s="3" customFormat="1" ht="17.25">
      <c r="B305" s="7"/>
    </row>
    <row r="306" s="3" customFormat="1" ht="17.25">
      <c r="B306" s="7"/>
    </row>
    <row r="307" s="3" customFormat="1" ht="17.25">
      <c r="B307" s="7"/>
    </row>
    <row r="308" s="3" customFormat="1" ht="17.25">
      <c r="B308" s="7"/>
    </row>
    <row r="309" s="3" customFormat="1" ht="17.25">
      <c r="B309" s="7"/>
    </row>
    <row r="310" spans="1:2" ht="17.25">
      <c r="A310" s="3"/>
      <c r="B310" s="7"/>
    </row>
    <row r="311" spans="1:2" ht="17.25">
      <c r="A311" s="3"/>
      <c r="B311" s="7"/>
    </row>
    <row r="312" spans="1:2" ht="17.25">
      <c r="A312" s="3"/>
      <c r="B312" s="7"/>
    </row>
    <row r="313" spans="1:2" ht="17.25">
      <c r="A313" s="3"/>
      <c r="B313" s="7"/>
    </row>
  </sheetData>
  <sheetProtection/>
  <mergeCells count="4">
    <mergeCell ref="A1:A2"/>
    <mergeCell ref="B1:B2"/>
    <mergeCell ref="C1:E1"/>
    <mergeCell ref="F1:I1"/>
  </mergeCells>
  <printOptions/>
  <pageMargins left="0.3937007874015748" right="0.35433070866141736" top="1.1811023622047245" bottom="0.1968503937007874" header="0.6299212598425197" footer="0.15748031496062992"/>
  <pageSetup horizontalDpi="600" verticalDpi="600" orientation="landscape" scale="28" r:id="rId1"/>
  <headerFooter alignWithMargins="0">
    <oddHeader>&amp;L&amp;14CB 1D&amp;C&amp;"Arial,Bold"&amp;24PRELIMINARY FIRST GLOBAL BANK LTD. 
SCHEDULE OF FEES AND CHARGES 2019 - 2021  
Pursuant to Section (64)(g)(ii) of the Banking Services Act</oddHeader>
  </headerFooter>
  <rowBreaks count="3" manualBreakCount="3">
    <brk id="33" max="8" man="1"/>
    <brk id="58" max="8" man="1"/>
    <brk id="7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94">
      <selection activeCell="G95" sqref="G95"/>
    </sheetView>
  </sheetViews>
  <sheetFormatPr defaultColWidth="9.140625" defaultRowHeight="12.75"/>
  <cols>
    <col min="1" max="1" width="17.140625" style="0" customWidth="1"/>
    <col min="2" max="2" width="45.57421875" style="0" customWidth="1"/>
    <col min="3" max="6" width="15.00390625" style="0" customWidth="1"/>
    <col min="7" max="7" width="30.7109375" style="0" customWidth="1"/>
  </cols>
  <sheetData>
    <row r="1" spans="1:7" ht="13.5">
      <c r="A1" s="184" t="s">
        <v>185</v>
      </c>
      <c r="B1" s="184" t="s">
        <v>185</v>
      </c>
      <c r="C1" s="118" t="s">
        <v>186</v>
      </c>
      <c r="D1" s="119"/>
      <c r="E1" s="119"/>
      <c r="F1" s="119"/>
      <c r="G1" s="119"/>
    </row>
    <row r="2" spans="1:7" ht="12.75">
      <c r="A2" s="120" t="s">
        <v>187</v>
      </c>
      <c r="B2" s="120" t="s">
        <v>188</v>
      </c>
      <c r="C2" s="119"/>
      <c r="D2" s="119"/>
      <c r="E2" s="119"/>
      <c r="F2" s="119"/>
      <c r="G2" s="119"/>
    </row>
    <row r="3" spans="1:7" ht="12.75">
      <c r="A3" s="121" t="s">
        <v>189</v>
      </c>
      <c r="B3" s="121" t="s">
        <v>190</v>
      </c>
      <c r="C3" s="122"/>
      <c r="D3" s="122"/>
      <c r="E3" s="122"/>
      <c r="F3" s="122"/>
      <c r="G3" s="122"/>
    </row>
    <row r="4" spans="1:7" ht="27.75" customHeight="1">
      <c r="A4" s="185" t="s">
        <v>191</v>
      </c>
      <c r="B4" s="185" t="s">
        <v>192</v>
      </c>
      <c r="C4" s="186" t="s">
        <v>193</v>
      </c>
      <c r="D4" s="186" t="s">
        <v>193</v>
      </c>
      <c r="E4" s="186" t="s">
        <v>194</v>
      </c>
      <c r="F4" s="186" t="s">
        <v>194</v>
      </c>
      <c r="G4" s="186" t="s">
        <v>195</v>
      </c>
    </row>
    <row r="5" spans="1:7" ht="12.75">
      <c r="A5" s="185" t="s">
        <v>191</v>
      </c>
      <c r="B5" s="185" t="s">
        <v>192</v>
      </c>
      <c r="C5" s="123" t="s">
        <v>196</v>
      </c>
      <c r="D5" s="123" t="s">
        <v>197</v>
      </c>
      <c r="E5" s="123" t="s">
        <v>196</v>
      </c>
      <c r="F5" s="123" t="s">
        <v>197</v>
      </c>
      <c r="G5" s="186" t="s">
        <v>195</v>
      </c>
    </row>
    <row r="6" spans="1:7" ht="12.75">
      <c r="A6" s="124" t="s">
        <v>198</v>
      </c>
      <c r="B6" s="124" t="s">
        <v>199</v>
      </c>
      <c r="C6" s="125"/>
      <c r="D6" s="125"/>
      <c r="E6" s="125"/>
      <c r="F6" s="125"/>
      <c r="G6" s="125"/>
    </row>
    <row r="7" spans="1:7" ht="12.75">
      <c r="A7" s="126" t="s">
        <v>200</v>
      </c>
      <c r="B7" s="126" t="s">
        <v>201</v>
      </c>
      <c r="C7" s="127">
        <v>500</v>
      </c>
      <c r="D7" s="127">
        <v>3500</v>
      </c>
      <c r="E7" s="128"/>
      <c r="F7" s="128"/>
      <c r="G7" s="129"/>
    </row>
    <row r="8" spans="1:7" ht="12.75">
      <c r="A8" s="126" t="s">
        <v>202</v>
      </c>
      <c r="B8" s="126" t="s">
        <v>203</v>
      </c>
      <c r="C8" s="127">
        <v>85</v>
      </c>
      <c r="D8" s="127">
        <v>0</v>
      </c>
      <c r="E8" s="128"/>
      <c r="F8" s="128"/>
      <c r="G8" s="130" t="s">
        <v>204</v>
      </c>
    </row>
    <row r="9" spans="1:7" ht="27.75" customHeight="1">
      <c r="A9" s="126" t="s">
        <v>205</v>
      </c>
      <c r="B9" s="126" t="s">
        <v>206</v>
      </c>
      <c r="C9" s="127">
        <v>0</v>
      </c>
      <c r="D9" s="127">
        <v>0</v>
      </c>
      <c r="E9" s="128"/>
      <c r="F9" s="128"/>
      <c r="G9" s="129"/>
    </row>
    <row r="10" spans="1:7" ht="12.75">
      <c r="A10" s="126" t="s">
        <v>207</v>
      </c>
      <c r="B10" s="126" t="s">
        <v>208</v>
      </c>
      <c r="C10" s="128"/>
      <c r="D10" s="128"/>
      <c r="E10" s="128"/>
      <c r="F10" s="128"/>
      <c r="G10" s="129"/>
    </row>
    <row r="11" spans="1:7" ht="12.75">
      <c r="A11" s="126" t="s">
        <v>114</v>
      </c>
      <c r="B11" s="126" t="s">
        <v>209</v>
      </c>
      <c r="C11" s="127">
        <v>0</v>
      </c>
      <c r="D11" s="127">
        <v>0</v>
      </c>
      <c r="E11" s="128"/>
      <c r="F11" s="128"/>
      <c r="G11" s="130" t="s">
        <v>210</v>
      </c>
    </row>
    <row r="12" spans="1:7" ht="12.75">
      <c r="A12" s="126" t="s">
        <v>115</v>
      </c>
      <c r="B12" s="126" t="s">
        <v>211</v>
      </c>
      <c r="C12" s="127">
        <v>15</v>
      </c>
      <c r="D12" s="127">
        <v>1400</v>
      </c>
      <c r="E12" s="128"/>
      <c r="F12" s="128"/>
      <c r="G12" s="129"/>
    </row>
    <row r="13" spans="1:7" ht="12.75">
      <c r="A13" s="126" t="s">
        <v>212</v>
      </c>
      <c r="B13" s="126" t="s">
        <v>213</v>
      </c>
      <c r="C13" s="127">
        <v>1000</v>
      </c>
      <c r="D13" s="127">
        <v>2000</v>
      </c>
      <c r="E13" s="128"/>
      <c r="F13" s="128"/>
      <c r="G13" s="129"/>
    </row>
    <row r="14" spans="1:7" ht="12.75">
      <c r="A14" s="126" t="s">
        <v>214</v>
      </c>
      <c r="B14" s="126" t="s">
        <v>215</v>
      </c>
      <c r="C14" s="127">
        <v>1000</v>
      </c>
      <c r="D14" s="127">
        <v>2000</v>
      </c>
      <c r="E14" s="128"/>
      <c r="F14" s="128"/>
      <c r="G14" s="129"/>
    </row>
    <row r="15" spans="1:7" ht="12.75">
      <c r="A15" s="126" t="s">
        <v>216</v>
      </c>
      <c r="B15" s="126" t="s">
        <v>217</v>
      </c>
      <c r="C15" s="127">
        <v>2000</v>
      </c>
      <c r="D15" s="127">
        <v>7825</v>
      </c>
      <c r="E15" s="128"/>
      <c r="F15" s="128"/>
      <c r="G15" s="130" t="s">
        <v>218</v>
      </c>
    </row>
    <row r="16" spans="1:7" ht="12.75">
      <c r="A16" s="124" t="s">
        <v>219</v>
      </c>
      <c r="B16" s="124" t="s">
        <v>220</v>
      </c>
      <c r="C16" s="131"/>
      <c r="D16" s="131"/>
      <c r="E16" s="131"/>
      <c r="F16" s="131"/>
      <c r="G16" s="125"/>
    </row>
    <row r="17" spans="1:7" ht="12.75">
      <c r="A17" s="126" t="s">
        <v>116</v>
      </c>
      <c r="B17" s="126" t="s">
        <v>221</v>
      </c>
      <c r="C17" s="127">
        <v>480</v>
      </c>
      <c r="D17" s="127">
        <v>500</v>
      </c>
      <c r="E17" s="128"/>
      <c r="F17" s="128"/>
      <c r="G17" s="129"/>
    </row>
    <row r="18" spans="1:7" ht="12.75">
      <c r="A18" s="126" t="s">
        <v>117</v>
      </c>
      <c r="B18" s="126" t="s">
        <v>222</v>
      </c>
      <c r="C18" s="128"/>
      <c r="D18" s="128"/>
      <c r="E18" s="127">
        <v>20</v>
      </c>
      <c r="F18" s="127">
        <v>20</v>
      </c>
      <c r="G18" s="130" t="s">
        <v>223</v>
      </c>
    </row>
    <row r="19" spans="1:7" ht="12.75">
      <c r="A19" s="126" t="s">
        <v>224</v>
      </c>
      <c r="B19" s="126" t="s">
        <v>225</v>
      </c>
      <c r="C19" s="127">
        <v>0</v>
      </c>
      <c r="D19" s="127">
        <v>0</v>
      </c>
      <c r="E19" s="128"/>
      <c r="F19" s="128"/>
      <c r="G19" s="129"/>
    </row>
    <row r="20" spans="1:7" ht="12.75">
      <c r="A20" s="124" t="s">
        <v>226</v>
      </c>
      <c r="B20" s="124" t="s">
        <v>227</v>
      </c>
      <c r="C20" s="131"/>
      <c r="D20" s="131"/>
      <c r="E20" s="131"/>
      <c r="F20" s="131"/>
      <c r="G20" s="125"/>
    </row>
    <row r="21" spans="1:7" ht="12.75">
      <c r="A21" s="126" t="s">
        <v>228</v>
      </c>
      <c r="B21" s="126" t="s">
        <v>229</v>
      </c>
      <c r="C21" s="127">
        <v>0</v>
      </c>
      <c r="D21" s="128"/>
      <c r="E21" s="128"/>
      <c r="F21" s="128"/>
      <c r="G21" s="130" t="s">
        <v>230</v>
      </c>
    </row>
    <row r="22" spans="1:7" ht="12.75">
      <c r="A22" s="126" t="s">
        <v>231</v>
      </c>
      <c r="B22" s="126" t="s">
        <v>232</v>
      </c>
      <c r="C22" s="127">
        <v>300</v>
      </c>
      <c r="D22" s="128"/>
      <c r="E22" s="128"/>
      <c r="F22" s="128"/>
      <c r="G22" s="130" t="s">
        <v>233</v>
      </c>
    </row>
    <row r="23" spans="1:7" ht="27.75" customHeight="1">
      <c r="A23" s="126" t="s">
        <v>234</v>
      </c>
      <c r="B23" s="126" t="s">
        <v>206</v>
      </c>
      <c r="C23" s="127">
        <v>0</v>
      </c>
      <c r="D23" s="128"/>
      <c r="E23" s="128"/>
      <c r="F23" s="128"/>
      <c r="G23" s="130" t="s">
        <v>235</v>
      </c>
    </row>
    <row r="24" spans="1:7" ht="12.75">
      <c r="A24" s="126" t="s">
        <v>236</v>
      </c>
      <c r="B24" s="126" t="s">
        <v>225</v>
      </c>
      <c r="C24" s="127">
        <v>0</v>
      </c>
      <c r="D24" s="127">
        <v>0</v>
      </c>
      <c r="E24" s="128"/>
      <c r="F24" s="128"/>
      <c r="G24" s="129"/>
    </row>
    <row r="25" spans="1:7" ht="12.75">
      <c r="A25" s="124" t="s">
        <v>237</v>
      </c>
      <c r="B25" s="124" t="s">
        <v>238</v>
      </c>
      <c r="C25" s="131"/>
      <c r="D25" s="131"/>
      <c r="E25" s="131"/>
      <c r="F25" s="131"/>
      <c r="G25" s="125"/>
    </row>
    <row r="26" spans="1:7" ht="12.75">
      <c r="A26" s="126" t="s">
        <v>239</v>
      </c>
      <c r="B26" s="126" t="s">
        <v>240</v>
      </c>
      <c r="C26" s="127">
        <v>2250</v>
      </c>
      <c r="D26" s="127">
        <v>3100</v>
      </c>
      <c r="E26" s="127">
        <v>15</v>
      </c>
      <c r="F26" s="127">
        <v>20</v>
      </c>
      <c r="G26" s="130" t="s">
        <v>241</v>
      </c>
    </row>
    <row r="27" spans="1:7" ht="12.75">
      <c r="A27" s="126" t="s">
        <v>242</v>
      </c>
      <c r="B27" s="126" t="s">
        <v>243</v>
      </c>
      <c r="C27" s="127">
        <v>4000</v>
      </c>
      <c r="D27" s="127">
        <v>5500</v>
      </c>
      <c r="E27" s="127">
        <v>25</v>
      </c>
      <c r="F27" s="127">
        <v>35</v>
      </c>
      <c r="G27" s="130" t="s">
        <v>244</v>
      </c>
    </row>
    <row r="28" spans="1:7" ht="12.75">
      <c r="A28" s="124" t="s">
        <v>245</v>
      </c>
      <c r="B28" s="124" t="s">
        <v>246</v>
      </c>
      <c r="C28" s="131"/>
      <c r="D28" s="131"/>
      <c r="E28" s="131"/>
      <c r="F28" s="131"/>
      <c r="G28" s="125"/>
    </row>
    <row r="29" spans="1:7" ht="12.75">
      <c r="A29" s="124" t="s">
        <v>247</v>
      </c>
      <c r="B29" s="124" t="s">
        <v>248</v>
      </c>
      <c r="C29" s="131"/>
      <c r="D29" s="131"/>
      <c r="E29" s="131"/>
      <c r="F29" s="131"/>
      <c r="G29" s="125"/>
    </row>
    <row r="30" spans="1:7" ht="12.75">
      <c r="A30" s="124" t="s">
        <v>15</v>
      </c>
      <c r="B30" s="124" t="s">
        <v>249</v>
      </c>
      <c r="C30" s="131"/>
      <c r="D30" s="131"/>
      <c r="E30" s="131"/>
      <c r="F30" s="131"/>
      <c r="G30" s="125"/>
    </row>
    <row r="31" spans="1:7" ht="12.75">
      <c r="A31" s="126" t="s">
        <v>16</v>
      </c>
      <c r="B31" s="126" t="s">
        <v>250</v>
      </c>
      <c r="C31" s="127">
        <v>0</v>
      </c>
      <c r="D31" s="127">
        <v>25</v>
      </c>
      <c r="E31" s="128"/>
      <c r="F31" s="128"/>
      <c r="G31" s="130" t="s">
        <v>251</v>
      </c>
    </row>
    <row r="32" spans="1:7" ht="12.75">
      <c r="A32" s="126" t="s">
        <v>18</v>
      </c>
      <c r="B32" s="126" t="s">
        <v>252</v>
      </c>
      <c r="C32" s="127">
        <v>0</v>
      </c>
      <c r="D32" s="128"/>
      <c r="E32" s="128"/>
      <c r="F32" s="128"/>
      <c r="G32" s="129"/>
    </row>
    <row r="33" spans="1:7" ht="12.75">
      <c r="A33" s="126" t="s">
        <v>20</v>
      </c>
      <c r="B33" s="126" t="s">
        <v>253</v>
      </c>
      <c r="C33" s="127">
        <v>0</v>
      </c>
      <c r="D33" s="127">
        <v>25</v>
      </c>
      <c r="E33" s="128"/>
      <c r="F33" s="128"/>
      <c r="G33" s="129"/>
    </row>
    <row r="34" spans="1:7" ht="12.75">
      <c r="A34" s="126" t="s">
        <v>22</v>
      </c>
      <c r="B34" s="126" t="s">
        <v>254</v>
      </c>
      <c r="C34" s="127">
        <v>0</v>
      </c>
      <c r="D34" s="128"/>
      <c r="E34" s="128"/>
      <c r="F34" s="128"/>
      <c r="G34" s="129"/>
    </row>
    <row r="35" spans="1:7" ht="12.75">
      <c r="A35" s="126" t="s">
        <v>24</v>
      </c>
      <c r="B35" s="126" t="s">
        <v>255</v>
      </c>
      <c r="C35" s="127">
        <v>0</v>
      </c>
      <c r="D35" s="128"/>
      <c r="E35" s="128"/>
      <c r="F35" s="128"/>
      <c r="G35" s="129"/>
    </row>
    <row r="36" spans="1:7" ht="12.75">
      <c r="A36" s="126" t="s">
        <v>65</v>
      </c>
      <c r="B36" s="126" t="s">
        <v>256</v>
      </c>
      <c r="C36" s="127">
        <v>0</v>
      </c>
      <c r="D36" s="128"/>
      <c r="E36" s="128"/>
      <c r="F36" s="128"/>
      <c r="G36" s="129"/>
    </row>
    <row r="37" spans="1:7" ht="12.75">
      <c r="A37" s="124" t="s">
        <v>26</v>
      </c>
      <c r="B37" s="124" t="s">
        <v>257</v>
      </c>
      <c r="C37" s="131"/>
      <c r="D37" s="131"/>
      <c r="E37" s="131"/>
      <c r="F37" s="131"/>
      <c r="G37" s="125"/>
    </row>
    <row r="38" spans="1:7" ht="12.75">
      <c r="A38" s="126" t="s">
        <v>27</v>
      </c>
      <c r="B38" s="126" t="s">
        <v>250</v>
      </c>
      <c r="C38" s="127">
        <v>60</v>
      </c>
      <c r="D38" s="128"/>
      <c r="E38" s="128"/>
      <c r="F38" s="128"/>
      <c r="G38" s="129"/>
    </row>
    <row r="39" spans="1:7" ht="12.75">
      <c r="A39" s="126" t="s">
        <v>28</v>
      </c>
      <c r="B39" s="126" t="s">
        <v>252</v>
      </c>
      <c r="C39" s="128"/>
      <c r="D39" s="128"/>
      <c r="E39" s="128"/>
      <c r="F39" s="128"/>
      <c r="G39" s="130" t="s">
        <v>258</v>
      </c>
    </row>
    <row r="40" spans="1:7" ht="12.75">
      <c r="A40" s="126" t="s">
        <v>29</v>
      </c>
      <c r="B40" s="126" t="s">
        <v>253</v>
      </c>
      <c r="C40" s="127">
        <v>30</v>
      </c>
      <c r="D40" s="128"/>
      <c r="E40" s="128"/>
      <c r="F40" s="128"/>
      <c r="G40" s="129"/>
    </row>
    <row r="41" spans="1:7" ht="12.75">
      <c r="A41" s="126" t="s">
        <v>31</v>
      </c>
      <c r="B41" s="126" t="s">
        <v>254</v>
      </c>
      <c r="C41" s="128"/>
      <c r="D41" s="128"/>
      <c r="E41" s="128"/>
      <c r="F41" s="128"/>
      <c r="G41" s="130" t="s">
        <v>258</v>
      </c>
    </row>
    <row r="42" spans="1:7" ht="12.75">
      <c r="A42" s="126" t="s">
        <v>32</v>
      </c>
      <c r="B42" s="126" t="s">
        <v>255</v>
      </c>
      <c r="C42" s="127">
        <v>30</v>
      </c>
      <c r="D42" s="128"/>
      <c r="E42" s="128"/>
      <c r="F42" s="128"/>
      <c r="G42" s="129"/>
    </row>
    <row r="43" spans="1:7" ht="12.75">
      <c r="A43" s="126" t="s">
        <v>66</v>
      </c>
      <c r="B43" s="126" t="s">
        <v>256</v>
      </c>
      <c r="C43" s="128"/>
      <c r="D43" s="128"/>
      <c r="E43" s="128"/>
      <c r="F43" s="128"/>
      <c r="G43" s="130" t="s">
        <v>258</v>
      </c>
    </row>
    <row r="44" spans="1:7" ht="12.75">
      <c r="A44" s="126" t="s">
        <v>259</v>
      </c>
      <c r="B44" s="126" t="s">
        <v>260</v>
      </c>
      <c r="C44" s="127">
        <v>0</v>
      </c>
      <c r="D44" s="127">
        <v>0</v>
      </c>
      <c r="E44" s="128"/>
      <c r="F44" s="128"/>
      <c r="G44" s="129"/>
    </row>
    <row r="45" spans="1:7" ht="12.75">
      <c r="A45" s="126" t="s">
        <v>261</v>
      </c>
      <c r="B45" s="126" t="s">
        <v>262</v>
      </c>
      <c r="C45" s="127">
        <v>800</v>
      </c>
      <c r="D45" s="128"/>
      <c r="E45" s="128"/>
      <c r="F45" s="128"/>
      <c r="G45" s="129"/>
    </row>
    <row r="46" spans="1:7" ht="12.75">
      <c r="A46" s="124" t="s">
        <v>263</v>
      </c>
      <c r="B46" s="124" t="s">
        <v>264</v>
      </c>
      <c r="C46" s="131"/>
      <c r="D46" s="131"/>
      <c r="E46" s="131"/>
      <c r="F46" s="131"/>
      <c r="G46" s="125"/>
    </row>
    <row r="47" spans="1:7" ht="12.75">
      <c r="A47" s="126" t="s">
        <v>96</v>
      </c>
      <c r="B47" s="132" t="s">
        <v>265</v>
      </c>
      <c r="C47" s="128"/>
      <c r="D47" s="128"/>
      <c r="E47" s="128"/>
      <c r="F47" s="128"/>
      <c r="G47" s="129"/>
    </row>
    <row r="48" spans="1:7" ht="12.75">
      <c r="A48" s="126" t="s">
        <v>97</v>
      </c>
      <c r="B48" s="126" t="s">
        <v>253</v>
      </c>
      <c r="C48" s="127">
        <v>0</v>
      </c>
      <c r="D48" s="127">
        <v>0</v>
      </c>
      <c r="E48" s="128"/>
      <c r="F48" s="128"/>
      <c r="G48" s="129"/>
    </row>
    <row r="49" spans="1:7" ht="12.75">
      <c r="A49" s="126" t="s">
        <v>99</v>
      </c>
      <c r="B49" s="126" t="s">
        <v>266</v>
      </c>
      <c r="C49" s="128"/>
      <c r="D49" s="128"/>
      <c r="E49" s="128"/>
      <c r="F49" s="128"/>
      <c r="G49" s="129"/>
    </row>
    <row r="50" spans="1:7" ht="12.75">
      <c r="A50" s="126" t="s">
        <v>122</v>
      </c>
      <c r="B50" s="126" t="s">
        <v>267</v>
      </c>
      <c r="C50" s="127">
        <v>0</v>
      </c>
      <c r="D50" s="127">
        <v>0</v>
      </c>
      <c r="E50" s="128"/>
      <c r="F50" s="128"/>
      <c r="G50" s="129"/>
    </row>
    <row r="51" spans="1:7" ht="12.75">
      <c r="A51" s="126" t="s">
        <v>124</v>
      </c>
      <c r="B51" s="126" t="s">
        <v>268</v>
      </c>
      <c r="C51" s="127">
        <v>0</v>
      </c>
      <c r="D51" s="127">
        <v>0</v>
      </c>
      <c r="E51" s="128"/>
      <c r="F51" s="128"/>
      <c r="G51" s="129"/>
    </row>
    <row r="52" spans="1:7" ht="12.75">
      <c r="A52" s="124" t="s">
        <v>269</v>
      </c>
      <c r="B52" s="124" t="s">
        <v>270</v>
      </c>
      <c r="C52" s="131"/>
      <c r="D52" s="131"/>
      <c r="E52" s="131"/>
      <c r="F52" s="131"/>
      <c r="G52" s="125"/>
    </row>
    <row r="53" spans="1:7" ht="18.75" customHeight="1">
      <c r="A53" s="126" t="s">
        <v>271</v>
      </c>
      <c r="B53" s="126" t="s">
        <v>272</v>
      </c>
      <c r="C53" s="127">
        <v>9500</v>
      </c>
      <c r="D53" s="127">
        <v>13000</v>
      </c>
      <c r="E53" s="128"/>
      <c r="F53" s="128"/>
      <c r="G53" s="130" t="s">
        <v>273</v>
      </c>
    </row>
    <row r="54" spans="1:7" ht="18.75" customHeight="1">
      <c r="A54" s="126" t="s">
        <v>274</v>
      </c>
      <c r="B54" s="126" t="s">
        <v>275</v>
      </c>
      <c r="C54" s="127">
        <v>6500</v>
      </c>
      <c r="D54" s="127">
        <v>10950</v>
      </c>
      <c r="E54" s="128"/>
      <c r="F54" s="128"/>
      <c r="G54" s="130" t="s">
        <v>276</v>
      </c>
    </row>
    <row r="55" spans="1:7" ht="12.75">
      <c r="A55" s="124" t="s">
        <v>277</v>
      </c>
      <c r="B55" s="124" t="s">
        <v>278</v>
      </c>
      <c r="C55" s="131"/>
      <c r="D55" s="131"/>
      <c r="E55" s="131"/>
      <c r="F55" s="131"/>
      <c r="G55" s="125"/>
    </row>
    <row r="56" spans="1:7" ht="12.75">
      <c r="A56" s="126" t="s">
        <v>279</v>
      </c>
      <c r="B56" s="126" t="s">
        <v>280</v>
      </c>
      <c r="C56" s="127">
        <v>21000</v>
      </c>
      <c r="D56" s="128"/>
      <c r="E56" s="128"/>
      <c r="F56" s="128"/>
      <c r="G56" s="130" t="s">
        <v>281</v>
      </c>
    </row>
    <row r="57" spans="1:7" ht="12.75">
      <c r="A57" s="126" t="s">
        <v>282</v>
      </c>
      <c r="B57" s="126" t="s">
        <v>283</v>
      </c>
      <c r="C57" s="127">
        <v>35000</v>
      </c>
      <c r="D57" s="128"/>
      <c r="E57" s="128"/>
      <c r="F57" s="128"/>
      <c r="G57" s="130" t="s">
        <v>284</v>
      </c>
    </row>
    <row r="58" spans="1:7" ht="12.75">
      <c r="A58" s="126" t="s">
        <v>285</v>
      </c>
      <c r="B58" s="126" t="s">
        <v>286</v>
      </c>
      <c r="C58" s="127">
        <v>2500</v>
      </c>
      <c r="D58" s="128"/>
      <c r="E58" s="128"/>
      <c r="F58" s="128"/>
      <c r="G58" s="130" t="s">
        <v>287</v>
      </c>
    </row>
    <row r="59" spans="1:7" ht="12.75">
      <c r="A59" s="126" t="s">
        <v>288</v>
      </c>
      <c r="B59" s="126" t="s">
        <v>289</v>
      </c>
      <c r="C59" s="127">
        <v>2000</v>
      </c>
      <c r="D59" s="128"/>
      <c r="E59" s="128"/>
      <c r="F59" s="128"/>
      <c r="G59" s="130" t="s">
        <v>290</v>
      </c>
    </row>
    <row r="60" spans="1:7" ht="12.75">
      <c r="A60" s="126" t="s">
        <v>291</v>
      </c>
      <c r="B60" s="126" t="s">
        <v>292</v>
      </c>
      <c r="C60" s="127">
        <v>6000</v>
      </c>
      <c r="D60" s="128"/>
      <c r="E60" s="127">
        <v>200</v>
      </c>
      <c r="F60" s="128"/>
      <c r="G60" s="130" t="s">
        <v>293</v>
      </c>
    </row>
    <row r="61" spans="1:7" ht="12.75">
      <c r="A61" s="126" t="s">
        <v>294</v>
      </c>
      <c r="B61" s="126" t="s">
        <v>295</v>
      </c>
      <c r="C61" s="127">
        <v>7500</v>
      </c>
      <c r="D61" s="128"/>
      <c r="E61" s="128"/>
      <c r="F61" s="128"/>
      <c r="G61" s="129"/>
    </row>
    <row r="62" spans="1:7" ht="12.75">
      <c r="A62" s="124" t="s">
        <v>296</v>
      </c>
      <c r="B62" s="124" t="s">
        <v>297</v>
      </c>
      <c r="C62" s="131"/>
      <c r="D62" s="131"/>
      <c r="E62" s="131"/>
      <c r="F62" s="131"/>
      <c r="G62" s="125"/>
    </row>
    <row r="63" spans="1:7" ht="12.75">
      <c r="A63" s="124" t="s">
        <v>298</v>
      </c>
      <c r="B63" s="124" t="s">
        <v>299</v>
      </c>
      <c r="C63" s="131"/>
      <c r="D63" s="131"/>
      <c r="E63" s="131"/>
      <c r="F63" s="131"/>
      <c r="G63" s="125"/>
    </row>
    <row r="64" spans="1:7" ht="12.75">
      <c r="A64" s="126" t="s">
        <v>39</v>
      </c>
      <c r="B64" s="126" t="s">
        <v>300</v>
      </c>
      <c r="C64" s="127">
        <v>3700</v>
      </c>
      <c r="D64" s="127">
        <v>7000</v>
      </c>
      <c r="E64" s="127">
        <v>200</v>
      </c>
      <c r="F64" s="127">
        <v>200</v>
      </c>
      <c r="G64" s="130" t="s">
        <v>301</v>
      </c>
    </row>
    <row r="65" spans="1:7" ht="12.75">
      <c r="A65" s="126" t="s">
        <v>40</v>
      </c>
      <c r="B65" s="126" t="s">
        <v>302</v>
      </c>
      <c r="C65" s="128"/>
      <c r="D65" s="128"/>
      <c r="E65" s="128"/>
      <c r="F65" s="128"/>
      <c r="G65" s="130" t="s">
        <v>4</v>
      </c>
    </row>
    <row r="66" spans="1:7" ht="12.75">
      <c r="A66" s="126" t="s">
        <v>41</v>
      </c>
      <c r="B66" s="126" t="s">
        <v>303</v>
      </c>
      <c r="C66" s="128"/>
      <c r="D66" s="128"/>
      <c r="E66" s="128"/>
      <c r="F66" s="128"/>
      <c r="G66" s="130" t="s">
        <v>4</v>
      </c>
    </row>
    <row r="67" spans="1:7" ht="12.75">
      <c r="A67" s="124" t="s">
        <v>304</v>
      </c>
      <c r="B67" s="124" t="s">
        <v>305</v>
      </c>
      <c r="C67" s="131"/>
      <c r="D67" s="131"/>
      <c r="E67" s="131"/>
      <c r="F67" s="131"/>
      <c r="G67" s="125"/>
    </row>
    <row r="68" spans="1:7" ht="12.75">
      <c r="A68" s="126" t="s">
        <v>44</v>
      </c>
      <c r="B68" s="126" t="s">
        <v>300</v>
      </c>
      <c r="C68" s="127">
        <v>2500</v>
      </c>
      <c r="D68" s="128"/>
      <c r="E68" s="128"/>
      <c r="F68" s="128"/>
      <c r="G68" s="141" t="s">
        <v>306</v>
      </c>
    </row>
    <row r="69" spans="1:7" ht="12.75">
      <c r="A69" s="126" t="s">
        <v>45</v>
      </c>
      <c r="B69" s="126" t="s">
        <v>302</v>
      </c>
      <c r="C69" s="128"/>
      <c r="D69" s="128"/>
      <c r="E69" s="128"/>
      <c r="F69" s="128"/>
      <c r="G69" s="130" t="s">
        <v>4</v>
      </c>
    </row>
    <row r="70" spans="1:7" ht="12.75">
      <c r="A70" s="126" t="s">
        <v>46</v>
      </c>
      <c r="B70" s="126" t="s">
        <v>303</v>
      </c>
      <c r="C70" s="128"/>
      <c r="D70" s="128"/>
      <c r="E70" s="128"/>
      <c r="F70" s="128"/>
      <c r="G70" s="130" t="s">
        <v>4</v>
      </c>
    </row>
    <row r="71" spans="1:7" ht="12.75">
      <c r="A71" s="124" t="s">
        <v>307</v>
      </c>
      <c r="B71" s="124" t="s">
        <v>308</v>
      </c>
      <c r="C71" s="131"/>
      <c r="D71" s="131"/>
      <c r="E71" s="131"/>
      <c r="F71" s="131"/>
      <c r="G71" s="125"/>
    </row>
    <row r="72" spans="1:7" ht="12.75">
      <c r="A72" s="126" t="s">
        <v>48</v>
      </c>
      <c r="B72" s="126" t="s">
        <v>300</v>
      </c>
      <c r="C72" s="127">
        <v>3000</v>
      </c>
      <c r="D72" s="127">
        <v>4000</v>
      </c>
      <c r="E72" s="127">
        <v>55</v>
      </c>
      <c r="F72" s="127">
        <v>55</v>
      </c>
      <c r="G72" s="130" t="s">
        <v>309</v>
      </c>
    </row>
    <row r="73" spans="1:7" ht="12.75">
      <c r="A73" s="126" t="s">
        <v>49</v>
      </c>
      <c r="B73" s="126" t="s">
        <v>302</v>
      </c>
      <c r="C73" s="128"/>
      <c r="D73" s="128"/>
      <c r="E73" s="128"/>
      <c r="F73" s="128"/>
      <c r="G73" s="130" t="s">
        <v>4</v>
      </c>
    </row>
    <row r="74" spans="1:7" ht="12.75">
      <c r="A74" s="126" t="s">
        <v>50</v>
      </c>
      <c r="B74" s="126" t="s">
        <v>303</v>
      </c>
      <c r="C74" s="128"/>
      <c r="D74" s="128"/>
      <c r="E74" s="128"/>
      <c r="F74" s="128"/>
      <c r="G74" s="130" t="s">
        <v>4</v>
      </c>
    </row>
    <row r="75" spans="1:7" ht="12.75">
      <c r="A75" s="124" t="s">
        <v>310</v>
      </c>
      <c r="B75" s="124" t="s">
        <v>311</v>
      </c>
      <c r="C75" s="131"/>
      <c r="D75" s="131"/>
      <c r="E75" s="131"/>
      <c r="F75" s="131"/>
      <c r="G75" s="125"/>
    </row>
    <row r="76" spans="1:7" ht="12.75">
      <c r="A76" s="126" t="s">
        <v>52</v>
      </c>
      <c r="B76" s="126" t="s">
        <v>300</v>
      </c>
      <c r="C76" s="127">
        <v>3000</v>
      </c>
      <c r="D76" s="127">
        <v>5000</v>
      </c>
      <c r="E76" s="127">
        <v>55</v>
      </c>
      <c r="F76" s="127">
        <v>55</v>
      </c>
      <c r="G76" s="129"/>
    </row>
    <row r="77" spans="1:7" ht="12.75">
      <c r="A77" s="126" t="s">
        <v>53</v>
      </c>
      <c r="B77" s="126" t="s">
        <v>302</v>
      </c>
      <c r="C77" s="128"/>
      <c r="D77" s="128"/>
      <c r="E77" s="128"/>
      <c r="F77" s="128"/>
      <c r="G77" s="130" t="s">
        <v>4</v>
      </c>
    </row>
    <row r="78" spans="1:7" ht="12.75">
      <c r="A78" s="126" t="s">
        <v>54</v>
      </c>
      <c r="B78" s="126" t="s">
        <v>303</v>
      </c>
      <c r="C78" s="128"/>
      <c r="D78" s="128"/>
      <c r="E78" s="128"/>
      <c r="F78" s="128"/>
      <c r="G78" s="130" t="s">
        <v>4</v>
      </c>
    </row>
    <row r="79" spans="1:7" ht="12.75">
      <c r="A79" s="124" t="s">
        <v>312</v>
      </c>
      <c r="B79" s="124" t="s">
        <v>313</v>
      </c>
      <c r="C79" s="131"/>
      <c r="D79" s="131"/>
      <c r="E79" s="131"/>
      <c r="F79" s="131"/>
      <c r="G79" s="125"/>
    </row>
    <row r="80" spans="1:7" ht="12.75">
      <c r="A80" s="126" t="s">
        <v>56</v>
      </c>
      <c r="B80" s="126" t="s">
        <v>300</v>
      </c>
      <c r="C80" s="127">
        <v>2000</v>
      </c>
      <c r="D80" s="127">
        <v>4000</v>
      </c>
      <c r="E80" s="127">
        <v>52</v>
      </c>
      <c r="F80" s="127">
        <v>52</v>
      </c>
      <c r="G80" s="129"/>
    </row>
    <row r="81" spans="1:7" ht="12.75">
      <c r="A81" s="126" t="s">
        <v>57</v>
      </c>
      <c r="B81" s="126" t="s">
        <v>302</v>
      </c>
      <c r="C81" s="128"/>
      <c r="D81" s="128"/>
      <c r="E81" s="128"/>
      <c r="F81" s="128"/>
      <c r="G81" s="130" t="s">
        <v>4</v>
      </c>
    </row>
    <row r="82" spans="1:7" ht="12.75">
      <c r="A82" s="126" t="s">
        <v>58</v>
      </c>
      <c r="B82" s="126" t="s">
        <v>303</v>
      </c>
      <c r="C82" s="128"/>
      <c r="D82" s="128"/>
      <c r="E82" s="128"/>
      <c r="F82" s="128"/>
      <c r="G82" s="130" t="s">
        <v>4</v>
      </c>
    </row>
    <row r="83" spans="1:7" ht="12.75">
      <c r="A83" s="124" t="s">
        <v>314</v>
      </c>
      <c r="B83" s="124" t="s">
        <v>315</v>
      </c>
      <c r="C83" s="131"/>
      <c r="D83" s="131"/>
      <c r="E83" s="131"/>
      <c r="F83" s="131"/>
      <c r="G83" s="125"/>
    </row>
    <row r="84" spans="1:7" ht="12.75">
      <c r="A84" s="126" t="s">
        <v>316</v>
      </c>
      <c r="B84" s="126" t="s">
        <v>317</v>
      </c>
      <c r="C84" s="128"/>
      <c r="D84" s="128"/>
      <c r="E84" s="127">
        <v>4.5</v>
      </c>
      <c r="F84" s="128"/>
      <c r="G84" s="130" t="s">
        <v>318</v>
      </c>
    </row>
    <row r="85" spans="1:7" ht="12.75">
      <c r="A85" s="126" t="s">
        <v>319</v>
      </c>
      <c r="B85" s="126" t="s">
        <v>320</v>
      </c>
      <c r="C85" s="127">
        <v>800</v>
      </c>
      <c r="D85" s="127">
        <v>1200</v>
      </c>
      <c r="E85" s="127">
        <v>5</v>
      </c>
      <c r="F85" s="127">
        <v>8</v>
      </c>
      <c r="G85" s="130" t="s">
        <v>321</v>
      </c>
    </row>
    <row r="86" spans="1:7" ht="12.75">
      <c r="A86" s="124" t="s">
        <v>322</v>
      </c>
      <c r="B86" s="124" t="s">
        <v>323</v>
      </c>
      <c r="C86" s="131"/>
      <c r="D86" s="131"/>
      <c r="E86" s="131"/>
      <c r="F86" s="131"/>
      <c r="G86" s="125"/>
    </row>
    <row r="87" spans="1:7" ht="12.75">
      <c r="A87" s="126" t="s">
        <v>67</v>
      </c>
      <c r="B87" s="126" t="s">
        <v>324</v>
      </c>
      <c r="C87" s="127">
        <v>400</v>
      </c>
      <c r="D87" s="127">
        <v>700</v>
      </c>
      <c r="E87" s="128"/>
      <c r="F87" s="128"/>
      <c r="G87" s="130" t="s">
        <v>325</v>
      </c>
    </row>
    <row r="88" spans="1:7" ht="12.75">
      <c r="A88" s="126" t="s">
        <v>68</v>
      </c>
      <c r="B88" s="126" t="s">
        <v>326</v>
      </c>
      <c r="C88" s="127">
        <v>1700</v>
      </c>
      <c r="D88" s="128"/>
      <c r="E88" s="128"/>
      <c r="F88" s="128"/>
      <c r="G88" s="129"/>
    </row>
    <row r="89" spans="1:7" ht="12.75">
      <c r="A89" s="126" t="s">
        <v>327</v>
      </c>
      <c r="B89" s="126" t="s">
        <v>328</v>
      </c>
      <c r="C89" s="128"/>
      <c r="D89" s="128"/>
      <c r="E89" s="128"/>
      <c r="F89" s="128"/>
      <c r="G89" s="130" t="s">
        <v>329</v>
      </c>
    </row>
    <row r="90" spans="1:7" ht="12.75">
      <c r="A90" s="126" t="s">
        <v>330</v>
      </c>
      <c r="B90" s="126" t="s">
        <v>331</v>
      </c>
      <c r="C90" s="128"/>
      <c r="D90" s="128"/>
      <c r="E90" s="128"/>
      <c r="F90" s="128"/>
      <c r="G90" s="130" t="s">
        <v>332</v>
      </c>
    </row>
    <row r="91" spans="1:7" ht="27.75" customHeight="1">
      <c r="A91" s="126" t="s">
        <v>333</v>
      </c>
      <c r="B91" s="126" t="s">
        <v>334</v>
      </c>
      <c r="C91" s="127">
        <v>2750</v>
      </c>
      <c r="D91" s="127">
        <v>2750</v>
      </c>
      <c r="E91" s="128"/>
      <c r="F91" s="128"/>
      <c r="G91" s="129"/>
    </row>
    <row r="92" spans="1:7" ht="12.75">
      <c r="A92" s="124" t="s">
        <v>335</v>
      </c>
      <c r="B92" s="124" t="s">
        <v>336</v>
      </c>
      <c r="C92" s="131"/>
      <c r="D92" s="131"/>
      <c r="E92" s="131"/>
      <c r="F92" s="131"/>
      <c r="G92" s="125"/>
    </row>
    <row r="93" spans="1:7" ht="12.75">
      <c r="A93" s="126" t="s">
        <v>76</v>
      </c>
      <c r="B93" s="126" t="s">
        <v>337</v>
      </c>
      <c r="C93" s="127">
        <v>0</v>
      </c>
      <c r="D93" s="127">
        <v>250</v>
      </c>
      <c r="E93" s="128"/>
      <c r="F93" s="128"/>
      <c r="G93" s="129"/>
    </row>
    <row r="94" spans="1:7" ht="12.75">
      <c r="A94" s="126" t="s">
        <v>77</v>
      </c>
      <c r="B94" s="126" t="s">
        <v>338</v>
      </c>
      <c r="C94" s="128"/>
      <c r="D94" s="128"/>
      <c r="E94" s="128"/>
      <c r="F94" s="128"/>
      <c r="G94" s="130" t="s">
        <v>339</v>
      </c>
    </row>
    <row r="95" spans="1:7" ht="12.75">
      <c r="A95" s="126" t="s">
        <v>340</v>
      </c>
      <c r="B95" s="126" t="s">
        <v>341</v>
      </c>
      <c r="C95" s="127">
        <v>0</v>
      </c>
      <c r="D95" s="127">
        <v>4000</v>
      </c>
      <c r="E95" s="128"/>
      <c r="F95" s="128"/>
      <c r="G95" s="130" t="s">
        <v>342</v>
      </c>
    </row>
    <row r="96" spans="1:7" ht="27.75" customHeight="1">
      <c r="A96" s="124" t="s">
        <v>343</v>
      </c>
      <c r="B96" s="124" t="s">
        <v>344</v>
      </c>
      <c r="C96" s="131"/>
      <c r="D96" s="131"/>
      <c r="E96" s="131"/>
      <c r="F96" s="131"/>
      <c r="G96" s="125"/>
    </row>
    <row r="97" spans="1:7" ht="12.75">
      <c r="A97" s="126" t="s">
        <v>345</v>
      </c>
      <c r="B97" s="126" t="s">
        <v>346</v>
      </c>
      <c r="C97" s="128"/>
      <c r="D97" s="128"/>
      <c r="E97" s="128"/>
      <c r="F97" s="128"/>
      <c r="G97" s="130" t="s">
        <v>339</v>
      </c>
    </row>
    <row r="98" spans="1:7" ht="12.75">
      <c r="A98" s="126" t="s">
        <v>347</v>
      </c>
      <c r="B98" s="126" t="s">
        <v>348</v>
      </c>
      <c r="C98" s="127">
        <v>250</v>
      </c>
      <c r="D98" s="127">
        <v>1400</v>
      </c>
      <c r="E98" s="128"/>
      <c r="F98" s="128"/>
      <c r="G98" s="129"/>
    </row>
    <row r="99" spans="1:7" ht="12.75">
      <c r="A99" s="126" t="s">
        <v>349</v>
      </c>
      <c r="B99" s="126" t="s">
        <v>350</v>
      </c>
      <c r="C99" s="128"/>
      <c r="D99" s="128"/>
      <c r="E99" s="128"/>
      <c r="F99" s="128"/>
      <c r="G99" s="130" t="s">
        <v>339</v>
      </c>
    </row>
    <row r="100" spans="1:7" ht="27.75" customHeight="1">
      <c r="A100" s="132" t="s">
        <v>351</v>
      </c>
      <c r="B100" s="132" t="s">
        <v>352</v>
      </c>
      <c r="C100" s="128"/>
      <c r="D100" s="128"/>
      <c r="E100" s="128"/>
      <c r="F100" s="128"/>
      <c r="G100" s="130" t="s">
        <v>353</v>
      </c>
    </row>
    <row r="101" spans="1:7" ht="12.75">
      <c r="A101" s="124" t="s">
        <v>354</v>
      </c>
      <c r="B101" s="124" t="s">
        <v>355</v>
      </c>
      <c r="C101" s="131"/>
      <c r="D101" s="131"/>
      <c r="E101" s="131"/>
      <c r="F101" s="131"/>
      <c r="G101" s="125"/>
    </row>
    <row r="102" spans="1:7" ht="12.75">
      <c r="A102" s="126" t="s">
        <v>126</v>
      </c>
      <c r="B102" s="126" t="s">
        <v>356</v>
      </c>
      <c r="C102" s="128"/>
      <c r="D102" s="128"/>
      <c r="E102" s="128"/>
      <c r="F102" s="128"/>
      <c r="G102" s="130" t="s">
        <v>357</v>
      </c>
    </row>
    <row r="103" spans="1:7" ht="12.75">
      <c r="A103" s="126" t="s">
        <v>127</v>
      </c>
      <c r="B103" s="126" t="s">
        <v>358</v>
      </c>
      <c r="C103" s="128"/>
      <c r="D103" s="128"/>
      <c r="E103" s="128"/>
      <c r="F103" s="128"/>
      <c r="G103" s="130" t="s">
        <v>359</v>
      </c>
    </row>
    <row r="104" spans="1:7" ht="27" customHeight="1">
      <c r="A104" s="133"/>
      <c r="B104" s="126" t="s">
        <v>360</v>
      </c>
      <c r="C104" s="182"/>
      <c r="D104" s="182"/>
      <c r="E104" s="182"/>
      <c r="F104" s="128"/>
      <c r="G104" s="133"/>
    </row>
    <row r="105" spans="1:7" ht="12.75">
      <c r="A105" s="133"/>
      <c r="B105" s="133"/>
      <c r="C105" s="133"/>
      <c r="D105" s="133"/>
      <c r="E105" s="133"/>
      <c r="F105" s="133"/>
      <c r="G105" s="133"/>
    </row>
    <row r="106" spans="1:7" ht="12.75">
      <c r="A106" s="133"/>
      <c r="B106" s="183" t="s">
        <v>361</v>
      </c>
      <c r="C106" s="183" t="s">
        <v>361</v>
      </c>
      <c r="D106" s="183" t="s">
        <v>361</v>
      </c>
      <c r="E106" s="183" t="s">
        <v>361</v>
      </c>
      <c r="F106" s="183" t="s">
        <v>361</v>
      </c>
      <c r="G106" s="183" t="s">
        <v>361</v>
      </c>
    </row>
    <row r="107" spans="1:7" ht="12.75">
      <c r="A107" s="133"/>
      <c r="B107" s="180" t="s">
        <v>362</v>
      </c>
      <c r="C107" s="180" t="s">
        <v>362</v>
      </c>
      <c r="D107" s="180" t="s">
        <v>362</v>
      </c>
      <c r="E107" s="180" t="s">
        <v>362</v>
      </c>
      <c r="F107" s="134"/>
      <c r="G107" s="134"/>
    </row>
    <row r="108" spans="1:7" ht="12.75">
      <c r="A108" s="133"/>
      <c r="B108" s="180" t="s">
        <v>363</v>
      </c>
      <c r="C108" s="180" t="s">
        <v>363</v>
      </c>
      <c r="D108" s="180" t="s">
        <v>363</v>
      </c>
      <c r="E108" s="180" t="s">
        <v>363</v>
      </c>
      <c r="F108" s="180" t="s">
        <v>363</v>
      </c>
      <c r="G108" s="180" t="s">
        <v>363</v>
      </c>
    </row>
    <row r="109" spans="1:7" ht="12.75">
      <c r="A109" s="133"/>
      <c r="B109" s="180" t="s">
        <v>364</v>
      </c>
      <c r="C109" s="180" t="s">
        <v>364</v>
      </c>
      <c r="D109" s="180" t="s">
        <v>364</v>
      </c>
      <c r="E109" s="180" t="s">
        <v>364</v>
      </c>
      <c r="F109" s="134"/>
      <c r="G109" s="134"/>
    </row>
    <row r="110" spans="1:7" ht="12.75">
      <c r="A110" s="133"/>
      <c r="B110" s="180" t="s">
        <v>365</v>
      </c>
      <c r="C110" s="180" t="s">
        <v>365</v>
      </c>
      <c r="D110" s="180" t="s">
        <v>365</v>
      </c>
      <c r="E110" s="180" t="s">
        <v>365</v>
      </c>
      <c r="F110" s="180" t="s">
        <v>365</v>
      </c>
      <c r="G110" s="180" t="s">
        <v>365</v>
      </c>
    </row>
    <row r="111" spans="1:7" ht="27.75" customHeight="1">
      <c r="A111" s="133"/>
      <c r="B111" s="180" t="s">
        <v>366</v>
      </c>
      <c r="C111" s="180" t="s">
        <v>366</v>
      </c>
      <c r="D111" s="180" t="s">
        <v>366</v>
      </c>
      <c r="E111" s="180" t="s">
        <v>366</v>
      </c>
      <c r="F111" s="180" t="s">
        <v>366</v>
      </c>
      <c r="G111" s="180" t="s">
        <v>366</v>
      </c>
    </row>
    <row r="112" spans="1:7" ht="12.75">
      <c r="A112" s="135"/>
      <c r="B112" s="181" t="s">
        <v>367</v>
      </c>
      <c r="C112" s="180" t="s">
        <v>367</v>
      </c>
      <c r="D112" s="180" t="s">
        <v>367</v>
      </c>
      <c r="E112" s="180" t="s">
        <v>367</v>
      </c>
      <c r="F112" s="180" t="s">
        <v>367</v>
      </c>
      <c r="G112" s="180" t="s">
        <v>367</v>
      </c>
    </row>
    <row r="113" spans="1:7" ht="12.75">
      <c r="A113" s="136"/>
      <c r="B113" s="136"/>
      <c r="C113" s="137"/>
      <c r="D113" s="137"/>
      <c r="E113" s="137"/>
      <c r="F113" s="137"/>
      <c r="G113" s="137"/>
    </row>
  </sheetData>
  <sheetProtection/>
  <mergeCells count="14">
    <mergeCell ref="A1:B1"/>
    <mergeCell ref="A4:A5"/>
    <mergeCell ref="B4:B5"/>
    <mergeCell ref="C4:D4"/>
    <mergeCell ref="E4:F4"/>
    <mergeCell ref="G4:G5"/>
    <mergeCell ref="B111:G111"/>
    <mergeCell ref="B112:G112"/>
    <mergeCell ref="C104:E104"/>
    <mergeCell ref="B106:G106"/>
    <mergeCell ref="B107:E107"/>
    <mergeCell ref="B108:G108"/>
    <mergeCell ref="B109:E109"/>
    <mergeCell ref="B110:G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Shereka Smith</cp:lastModifiedBy>
  <cp:lastPrinted>2022-06-22T23:52:37Z</cp:lastPrinted>
  <dcterms:created xsi:type="dcterms:W3CDTF">2008-03-25T19:46:19Z</dcterms:created>
  <dcterms:modified xsi:type="dcterms:W3CDTF">2022-07-19T14:43:02Z</dcterms:modified>
  <cp:category/>
  <cp:version/>
  <cp:contentType/>
  <cp:contentStatus/>
</cp:coreProperties>
</file>