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7530" windowHeight="8580" activeTab="0"/>
  </bookViews>
  <sheets>
    <sheet name="Private Sector Transfers (Ja.)" sheetId="1" r:id="rId1"/>
    <sheet name="Sheet2" sheetId="2" state="hidden" r:id="rId2"/>
    <sheet name="Inbound - Jamaica by Corridor" sheetId="3" r:id="rId3"/>
    <sheet name="Outbound- Jamaica by Corridor" sheetId="4" r:id="rId4"/>
    <sheet name="Remittances- Selected Countries" sheetId="5" r:id="rId5"/>
  </sheets>
  <externalReferences>
    <externalReference r:id="rId8"/>
    <externalReference r:id="rId9"/>
  </externalReferences>
  <definedNames>
    <definedName name="_xlnm.Print_Area" localSheetId="0">'Private Sector Transfers (Ja.)'!$A$1:$N$265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<sst xmlns="http://schemas.openxmlformats.org/spreadsheetml/2006/main" count="671" uniqueCount="114">
  <si>
    <t>Private Sector Transfers</t>
  </si>
  <si>
    <t>Jan.</t>
  </si>
  <si>
    <t>Feb.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</si>
  <si>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</si>
  <si>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</si>
  <si>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</si>
  <si>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</si>
  <si>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</si>
  <si>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</si>
  <si>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</si>
  <si>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</si>
  <si>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</si>
  <si>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</si>
  <si>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</si>
  <si>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       COMMERCIALS BANKS</t>
  </si>
  <si>
    <t xml:space="preserve">        REMITTANCE COMPANIES</t>
  </si>
  <si>
    <t xml:space="preserve">        POST OFFICE</t>
  </si>
  <si>
    <t xml:space="preserve">        BUILDING SOCIETIES</t>
  </si>
  <si>
    <t xml:space="preserve">        OTHER</t>
  </si>
  <si>
    <t xml:space="preserve">  TOTAL INFLOWS</t>
  </si>
  <si>
    <t>Mar.</t>
  </si>
  <si>
    <t>Apr.</t>
  </si>
  <si>
    <t>June</t>
  </si>
  <si>
    <t>Jul.</t>
  </si>
  <si>
    <t>Aug.</t>
  </si>
  <si>
    <t>Sep.</t>
  </si>
  <si>
    <t>Oct.</t>
  </si>
  <si>
    <t>Nov.</t>
  </si>
  <si>
    <t>Dec.</t>
  </si>
  <si>
    <t xml:space="preserve">  Total Inflows</t>
  </si>
  <si>
    <t xml:space="preserve">     Remittances</t>
  </si>
  <si>
    <t xml:space="preserve">        Remittance Companies</t>
  </si>
  <si>
    <t xml:space="preserve">        Commercial Banks</t>
  </si>
  <si>
    <t xml:space="preserve">        Building Societies </t>
  </si>
  <si>
    <t xml:space="preserve">        Post Office</t>
  </si>
  <si>
    <t xml:space="preserve">     Other Transfers</t>
  </si>
  <si>
    <t xml:space="preserve">  Total Outflows</t>
  </si>
  <si>
    <t xml:space="preserve">  Net Transfers</t>
  </si>
  <si>
    <t xml:space="preserve">        Remittance Companies </t>
  </si>
  <si>
    <t xml:space="preserve">  Net Remittance Flows</t>
  </si>
  <si>
    <t xml:space="preserve">        Post Office </t>
  </si>
  <si>
    <t xml:space="preserve">       Remittances</t>
  </si>
  <si>
    <t xml:space="preserve">           Remittance Companies</t>
  </si>
  <si>
    <t xml:space="preserve">           Other Remittances</t>
  </si>
  <si>
    <t xml:space="preserve">       Other Transfers</t>
  </si>
  <si>
    <t>Feb +</t>
  </si>
  <si>
    <t>Jan.+</t>
  </si>
  <si>
    <r>
      <t xml:space="preserve">Mar </t>
    </r>
    <r>
      <rPr>
        <b/>
        <vertAlign val="superscript"/>
        <sz val="10"/>
        <rFont val="Century Schoolbook"/>
        <family val="1"/>
      </rPr>
      <t>+</t>
    </r>
  </si>
  <si>
    <r>
      <t xml:space="preserve">Apr. </t>
    </r>
    <r>
      <rPr>
        <b/>
        <vertAlign val="superscript"/>
        <sz val="10"/>
        <rFont val="Century Schoolbook"/>
        <family val="1"/>
      </rPr>
      <t>+</t>
    </r>
  </si>
  <si>
    <r>
      <t xml:space="preserve">May </t>
    </r>
    <r>
      <rPr>
        <b/>
        <vertAlign val="superscript"/>
        <sz val="10"/>
        <rFont val="Century Schoolbook"/>
        <family val="1"/>
      </rPr>
      <t>+</t>
    </r>
  </si>
  <si>
    <r>
      <t>June</t>
    </r>
    <r>
      <rPr>
        <b/>
        <vertAlign val="superscript"/>
        <sz val="10"/>
        <color indexed="8"/>
        <rFont val="Century Schoolbook"/>
        <family val="1"/>
      </rPr>
      <t xml:space="preserve"> +</t>
    </r>
  </si>
  <si>
    <r>
      <t xml:space="preserve">Jul </t>
    </r>
    <r>
      <rPr>
        <b/>
        <vertAlign val="superscript"/>
        <sz val="10"/>
        <rFont val="Century Schoolbook"/>
        <family val="1"/>
      </rPr>
      <t>+</t>
    </r>
  </si>
  <si>
    <r>
      <t>Aug</t>
    </r>
    <r>
      <rPr>
        <b/>
        <vertAlign val="superscript"/>
        <sz val="10"/>
        <rFont val="Century Schoolbook"/>
        <family val="1"/>
      </rPr>
      <t xml:space="preserve"> +</t>
    </r>
  </si>
  <si>
    <r>
      <t xml:space="preserve">Sep </t>
    </r>
    <r>
      <rPr>
        <b/>
        <vertAlign val="superscript"/>
        <sz val="10"/>
        <rFont val="Century Schoolbook"/>
        <family val="1"/>
      </rPr>
      <t>+</t>
    </r>
  </si>
  <si>
    <r>
      <t>Oct</t>
    </r>
    <r>
      <rPr>
        <b/>
        <vertAlign val="superscript"/>
        <sz val="10"/>
        <rFont val="Century Schoolbook"/>
        <family val="1"/>
      </rPr>
      <t xml:space="preserve"> +</t>
    </r>
  </si>
  <si>
    <r>
      <t>Nov</t>
    </r>
    <r>
      <rPr>
        <b/>
        <vertAlign val="superscript"/>
        <sz val="10"/>
        <rFont val="Century Schoolbook"/>
        <family val="1"/>
      </rPr>
      <t xml:space="preserve"> +</t>
    </r>
  </si>
  <si>
    <r>
      <t xml:space="preserve">Dec. </t>
    </r>
    <r>
      <rPr>
        <b/>
        <vertAlign val="superscript"/>
        <sz val="10"/>
        <rFont val="Century Schoolbook"/>
        <family val="1"/>
      </rPr>
      <t>+</t>
    </r>
  </si>
  <si>
    <t>BOJ</t>
  </si>
  <si>
    <t>Monthly</t>
  </si>
  <si>
    <t>External Sector</t>
  </si>
  <si>
    <t>Commercial Banks</t>
  </si>
  <si>
    <t>Building Societies</t>
  </si>
  <si>
    <t>Remittance Companies</t>
  </si>
  <si>
    <t>Other Transfers</t>
  </si>
  <si>
    <t xml:space="preserve">Post Office </t>
  </si>
  <si>
    <t>Outflows</t>
  </si>
  <si>
    <t>Net Transfers</t>
  </si>
  <si>
    <t xml:space="preserve">Total </t>
  </si>
  <si>
    <t>Remittances</t>
  </si>
  <si>
    <t xml:space="preserve">Inflows </t>
  </si>
  <si>
    <t xml:space="preserve">Other </t>
  </si>
  <si>
    <t>Other</t>
  </si>
  <si>
    <t>US-000</t>
  </si>
  <si>
    <t>Table 45</t>
  </si>
  <si>
    <t>Jun.</t>
  </si>
  <si>
    <t>US$Mn.</t>
  </si>
  <si>
    <t>PRIVATE SECTOR TRANSFERS (Including Remittances)</t>
  </si>
  <si>
    <t>Net Remittances</t>
  </si>
  <si>
    <t xml:space="preserve">       Other Transfers+</t>
  </si>
  <si>
    <t>Feb.+</t>
  </si>
  <si>
    <t xml:space="preserve">  BY CORRIDOR</t>
  </si>
  <si>
    <t>(USD Equivalent of all Transfers)</t>
  </si>
  <si>
    <t>United States</t>
  </si>
  <si>
    <t>United Kingdom</t>
  </si>
  <si>
    <t>Canada</t>
  </si>
  <si>
    <t>Cayman Islands</t>
  </si>
  <si>
    <t>The Bahamas</t>
  </si>
  <si>
    <t>Trinidad &amp; Tobago</t>
  </si>
  <si>
    <t>Turks &amp; Caicos</t>
  </si>
  <si>
    <t>Bermuda</t>
  </si>
  <si>
    <t>British Virgin Islands</t>
  </si>
  <si>
    <t>St. Martin</t>
  </si>
  <si>
    <t>Antigua and Barbuda</t>
  </si>
  <si>
    <t>Curacao</t>
  </si>
  <si>
    <t>Germany</t>
  </si>
  <si>
    <t>Barbados</t>
  </si>
  <si>
    <t>REMITTANCE INFLOWS FOR SELECTED COUNTRIES (US$Mn.)</t>
  </si>
  <si>
    <t>Private Transfers Inflows</t>
  </si>
  <si>
    <t>Jamaica</t>
  </si>
  <si>
    <t>Mexico</t>
  </si>
  <si>
    <t>El Salvador</t>
  </si>
  <si>
    <t>Guatemala</t>
  </si>
  <si>
    <t>USA</t>
  </si>
  <si>
    <t>UK</t>
  </si>
  <si>
    <t>CAN</t>
  </si>
  <si>
    <t>CHINA</t>
  </si>
  <si>
    <t>Source: Bank of Jamaica and central banks of each country.</t>
  </si>
  <si>
    <t>Estimates are based on information submitted by Remittance Companies</t>
  </si>
  <si>
    <t>INBOUND REMITTANCES TO JAMAICA</t>
  </si>
  <si>
    <t>Outbound Transfers by Recipient Country</t>
  </si>
  <si>
    <t>OTHER REMITTANCES</t>
  </si>
  <si>
    <t>Other Source Countries</t>
  </si>
  <si>
    <t>THROUGH REMITTANCE COMPANIES</t>
  </si>
  <si>
    <t>TOTAL REMITTANCES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</si>
</sst>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"/>
    <numFmt numFmtId="185" formatCode="#,##0.0"/>
    <numFmt numFmtId="186" formatCode="[$-2009]dddd\,\ mmmm\ dd\,\ yyyy"/>
    <numFmt numFmtId="187" formatCode="yyyy\-mm\-dddd"/>
    <numFmt numFmtId="188" formatCode="yyyy\-mm\-dd"/>
    <numFmt numFmtId="189" formatCode="mmm\-yyyy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  <numFmt numFmtId="196" formatCode="0.000000000"/>
    <numFmt numFmtId="197" formatCode="0.0000000000"/>
    <numFmt numFmtId="198" formatCode="0.00000000000000000"/>
    <numFmt numFmtId="199" formatCode="#,##0.000"/>
    <numFmt numFmtId="200" formatCode="#,##0.0000"/>
    <numFmt numFmtId="201" formatCode="#,##0.00000"/>
    <numFmt numFmtId="202" formatCode="[$-409]mmm\-yy;@"/>
  </numFmts>
  <fonts count="59">
    <font>
      <sz val="10"/>
      <name val="Arial"/>
      <family val="0"/>
    </font>
    <font>
      <sz val="12"/>
      <name val="Baskerville"/>
      <family val="1"/>
    </font>
    <font>
      <b/>
      <sz val="12"/>
      <name val="SWISS"/>
      <family val="0"/>
    </font>
    <font>
      <b/>
      <sz val="12"/>
      <color indexed="8"/>
      <name val="Baskerville"/>
      <family val="1"/>
    </font>
    <font>
      <sz val="12"/>
      <name val="SWIS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b/>
      <sz val="10"/>
      <color indexed="8"/>
      <name val="Century Schoolbook"/>
      <family val="1"/>
    </font>
    <font>
      <sz val="10"/>
      <color indexed="8"/>
      <name val="Century Schoolbook"/>
      <family val="1"/>
    </font>
    <font>
      <b/>
      <u val="single"/>
      <sz val="10"/>
      <color indexed="8"/>
      <name val="Century Schoolbook"/>
      <family val="1"/>
    </font>
    <font>
      <b/>
      <vertAlign val="superscript"/>
      <sz val="10"/>
      <name val="Century Schoolbook"/>
      <family val="1"/>
    </font>
    <font>
      <b/>
      <vertAlign val="superscript"/>
      <sz val="10"/>
      <color indexed="8"/>
      <name val="Century Schoolbook"/>
      <family val="1"/>
    </font>
    <font>
      <sz val="10"/>
      <name val="Bodoni MT"/>
      <family val="1"/>
    </font>
    <font>
      <sz val="10"/>
      <color indexed="8"/>
      <name val="Bodoni MT"/>
      <family val="1"/>
    </font>
    <font>
      <sz val="14"/>
      <name val="SWISS"/>
      <family val="0"/>
    </font>
    <font>
      <i/>
      <sz val="10"/>
      <color indexed="8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 Schoolbook"/>
      <family val="1"/>
    </font>
    <font>
      <b/>
      <sz val="10"/>
      <color theme="9" tint="-0.4999699890613556"/>
      <name val="Century Schoolbook"/>
      <family val="1"/>
    </font>
    <font>
      <b/>
      <sz val="10"/>
      <color theme="1"/>
      <name val="Century Schoolbook"/>
      <family val="1"/>
    </font>
    <font>
      <b/>
      <sz val="10"/>
      <color rgb="FF000000"/>
      <name val="Century Schoolbook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184" fontId="2" fillId="0" borderId="0" xfId="0" applyNumberFormat="1" applyFont="1" applyAlignment="1" applyProtection="1">
      <alignment/>
      <protection locked="0"/>
    </xf>
    <xf numFmtId="184" fontId="3" fillId="0" borderId="0" xfId="0" applyNumberFormat="1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184" fontId="7" fillId="0" borderId="0" xfId="0" applyNumberFormat="1" applyFont="1" applyAlignment="1" applyProtection="1">
      <alignment/>
      <protection locked="0"/>
    </xf>
    <xf numFmtId="184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84" fontId="8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184" fontId="9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/>
    </xf>
    <xf numFmtId="185" fontId="12" fillId="0" borderId="0" xfId="0" applyNumberFormat="1" applyFont="1" applyAlignment="1">
      <alignment/>
    </xf>
    <xf numFmtId="185" fontId="9" fillId="0" borderId="0" xfId="0" applyNumberFormat="1" applyFont="1" applyAlignment="1" applyProtection="1">
      <alignment/>
      <protection locked="0"/>
    </xf>
    <xf numFmtId="185" fontId="10" fillId="0" borderId="0" xfId="0" applyNumberFormat="1" applyFont="1" applyAlignment="1" applyProtection="1">
      <alignment/>
      <protection locked="0"/>
    </xf>
    <xf numFmtId="184" fontId="10" fillId="0" borderId="0" xfId="0" applyNumberFormat="1" applyFont="1" applyAlignment="1" applyProtection="1">
      <alignment/>
      <protection locked="0"/>
    </xf>
    <xf numFmtId="185" fontId="10" fillId="0" borderId="0" xfId="0" applyNumberFormat="1" applyFont="1" applyAlignment="1" applyProtection="1">
      <alignment horizontal="right"/>
      <protection locked="0"/>
    </xf>
    <xf numFmtId="184" fontId="9" fillId="0" borderId="0" xfId="0" applyNumberFormat="1" applyFont="1" applyAlignment="1" applyProtection="1">
      <alignment horizontal="right"/>
      <protection locked="0"/>
    </xf>
    <xf numFmtId="184" fontId="10" fillId="0" borderId="0" xfId="0" applyNumberFormat="1" applyFont="1" applyAlignment="1" applyProtection="1">
      <alignment horizontal="right"/>
      <protection locked="0"/>
    </xf>
    <xf numFmtId="185" fontId="9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85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185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184" fontId="9" fillId="0" borderId="0" xfId="0" applyNumberFormat="1" applyFont="1" applyFill="1" applyAlignment="1">
      <alignment/>
    </xf>
    <xf numFmtId="185" fontId="12" fillId="0" borderId="0" xfId="0" applyNumberFormat="1" applyFont="1" applyAlignment="1">
      <alignment horizontal="right"/>
    </xf>
    <xf numFmtId="185" fontId="10" fillId="0" borderId="0" xfId="0" applyNumberFormat="1" applyFont="1" applyAlignment="1" applyProtection="1">
      <alignment/>
      <protection/>
    </xf>
    <xf numFmtId="185" fontId="11" fillId="0" borderId="0" xfId="0" applyNumberFormat="1" applyFont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/>
      <protection locked="0"/>
    </xf>
    <xf numFmtId="184" fontId="9" fillId="0" borderId="0" xfId="0" applyNumberFormat="1" applyFont="1" applyFill="1" applyAlignment="1" applyProtection="1">
      <alignment/>
      <protection locked="0"/>
    </xf>
    <xf numFmtId="184" fontId="9" fillId="0" borderId="0" xfId="0" applyNumberFormat="1" applyFont="1" applyFill="1" applyAlignment="1">
      <alignment/>
    </xf>
    <xf numFmtId="184" fontId="10" fillId="0" borderId="0" xfId="0" applyNumberFormat="1" applyFont="1" applyFill="1" applyAlignment="1" applyProtection="1">
      <alignment/>
      <protection locked="0"/>
    </xf>
    <xf numFmtId="184" fontId="10" fillId="0" borderId="0" xfId="0" applyNumberFormat="1" applyFont="1" applyFill="1" applyAlignment="1">
      <alignment/>
    </xf>
    <xf numFmtId="184" fontId="9" fillId="0" borderId="0" xfId="0" applyNumberFormat="1" applyFont="1" applyFill="1" applyAlignment="1" applyProtection="1">
      <alignment horizontal="right"/>
      <protection locked="0"/>
    </xf>
    <xf numFmtId="184" fontId="10" fillId="0" borderId="0" xfId="0" applyNumberFormat="1" applyFont="1" applyFill="1" applyAlignment="1" applyProtection="1">
      <alignment horizontal="right"/>
      <protection locked="0"/>
    </xf>
    <xf numFmtId="184" fontId="11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185" fontId="9" fillId="0" borderId="0" xfId="0" applyNumberFormat="1" applyFont="1" applyFill="1" applyAlignment="1" applyProtection="1">
      <alignment/>
      <protection locked="0"/>
    </xf>
    <xf numFmtId="185" fontId="11" fillId="0" borderId="0" xfId="0" applyNumberFormat="1" applyFont="1" applyFill="1" applyAlignment="1">
      <alignment/>
    </xf>
    <xf numFmtId="185" fontId="10" fillId="0" borderId="0" xfId="0" applyNumberFormat="1" applyFont="1" applyFill="1" applyAlignment="1" applyProtection="1">
      <alignment/>
      <protection locked="0"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right"/>
    </xf>
    <xf numFmtId="188" fontId="16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left" indent="1"/>
      <protection locked="0"/>
    </xf>
    <xf numFmtId="184" fontId="8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0" fontId="11" fillId="0" borderId="0" xfId="0" applyFont="1" applyAlignment="1">
      <alignment horizontal="left"/>
    </xf>
    <xf numFmtId="185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horizontal="right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11" fillId="0" borderId="0" xfId="0" applyFont="1" applyBorder="1" applyAlignment="1">
      <alignment horizontal="right" wrapText="1"/>
    </xf>
    <xf numFmtId="0" fontId="56" fillId="6" borderId="0" xfId="0" applyFont="1" applyFill="1" applyBorder="1" applyAlignment="1">
      <alignment horizontal="right" wrapText="1"/>
    </xf>
    <xf numFmtId="202" fontId="55" fillId="0" borderId="0" xfId="0" applyNumberFormat="1" applyFont="1" applyAlignment="1">
      <alignment horizontal="left"/>
    </xf>
    <xf numFmtId="2" fontId="55" fillId="0" borderId="0" xfId="0" applyNumberFormat="1" applyFont="1" applyAlignment="1">
      <alignment/>
    </xf>
    <xf numFmtId="0" fontId="55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55" fillId="0" borderId="0" xfId="0" applyNumberFormat="1" applyFont="1" applyAlignment="1" applyProtection="1">
      <alignment/>
      <protection locked="0"/>
    </xf>
    <xf numFmtId="17" fontId="55" fillId="0" borderId="0" xfId="0" applyNumberFormat="1" applyFont="1" applyAlignment="1" applyProtection="1">
      <alignment horizontal="right"/>
      <protection locked="0"/>
    </xf>
    <xf numFmtId="184" fontId="55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0" fillId="0" borderId="0" xfId="0" applyNumberFormat="1" applyFont="1" applyAlignment="1" applyProtection="1">
      <alignment horizontal="center" wrapText="1"/>
      <protection locked="0"/>
    </xf>
    <xf numFmtId="0" fontId="5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Alignment="1" applyProtection="1">
      <alignment wrapText="1"/>
      <protection locked="0"/>
    </xf>
    <xf numFmtId="2" fontId="0" fillId="0" borderId="0" xfId="0" applyNumberForma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OP%20Series\Data%20Series\Transfer%20Summary%202002%20-%20Pres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P_SERVER\Shared\BOP%20Series\Data%20Series\Transfer%20Summary%202002%20-%20Pres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</sheetNames>
    <sheetDataSet>
      <sheetData sheetId="12">
        <row r="12">
          <cell r="N12">
            <v>149.84032218345698</v>
          </cell>
          <cell r="P12">
            <v>155.84820763250002</v>
          </cell>
        </row>
        <row r="13">
          <cell r="N13">
            <v>18.491123247597436</v>
          </cell>
          <cell r="P13">
            <v>27.33753610496861</v>
          </cell>
          <cell r="R13">
            <v>23.904092396803417</v>
          </cell>
        </row>
      </sheetData>
      <sheetData sheetId="13">
        <row r="12">
          <cell r="X12">
            <v>145.88197008161183</v>
          </cell>
          <cell r="Z12">
            <v>185.9895178648817</v>
          </cell>
        </row>
        <row r="13">
          <cell r="X13">
            <v>25.40169522507291</v>
          </cell>
          <cell r="Z13">
            <v>24.9238843238228</v>
          </cell>
        </row>
        <row r="15">
          <cell r="X15">
            <v>13.828759272099624</v>
          </cell>
          <cell r="Z15">
            <v>13.828759272099624</v>
          </cell>
        </row>
        <row r="19">
          <cell r="X19">
            <v>19.655679776985117</v>
          </cell>
          <cell r="Z19">
            <v>22.36955220866667</v>
          </cell>
        </row>
        <row r="21">
          <cell r="X21">
            <v>12.16424861031845</v>
          </cell>
          <cell r="Z21">
            <v>13.172664322000001</v>
          </cell>
        </row>
        <row r="23">
          <cell r="X23">
            <v>7.4784</v>
          </cell>
          <cell r="Z23">
            <v>9.18385672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</sheetNames>
    <sheetDataSet>
      <sheetData sheetId="13">
        <row r="9">
          <cell r="E9">
            <v>176.40103734348818</v>
          </cell>
          <cell r="F9">
            <v>177.97192172851223</v>
          </cell>
          <cell r="H9">
            <v>204.1973357444608</v>
          </cell>
          <cell r="J9">
            <v>198.11903184836467</v>
          </cell>
          <cell r="L9">
            <v>200.32148135427565</v>
          </cell>
          <cell r="N9">
            <v>199.36464357563472</v>
          </cell>
          <cell r="P9">
            <v>203.45815456470132</v>
          </cell>
          <cell r="R9">
            <v>199.03080526576736</v>
          </cell>
          <cell r="T9">
            <v>196.81120518774412</v>
          </cell>
          <cell r="V9">
            <v>205.4828718062423</v>
          </cell>
        </row>
        <row r="11">
          <cell r="E11">
            <v>166.24415534272197</v>
          </cell>
          <cell r="F11">
            <v>167.815039727746</v>
          </cell>
          <cell r="H11">
            <v>194.04045374369457</v>
          </cell>
          <cell r="J11">
            <v>187.1945003176138</v>
          </cell>
          <cell r="L11">
            <v>189.39694982352478</v>
          </cell>
          <cell r="N11">
            <v>188.44011204488385</v>
          </cell>
          <cell r="P11">
            <v>190.03610539716016</v>
          </cell>
          <cell r="R11">
            <v>185.6087560982262</v>
          </cell>
          <cell r="T11">
            <v>183.38915602020296</v>
          </cell>
          <cell r="V11">
            <v>191.65411253414266</v>
          </cell>
        </row>
        <row r="12">
          <cell r="E12">
            <v>139.29994254813832</v>
          </cell>
          <cell r="F12">
            <v>144.7587040828669</v>
          </cell>
          <cell r="H12">
            <v>166.35805841643008</v>
          </cell>
          <cell r="J12">
            <v>160.74563139898038</v>
          </cell>
          <cell r="L12">
            <v>169.0972225568499</v>
          </cell>
          <cell r="N12">
            <v>165.98632619699825</v>
          </cell>
          <cell r="P12">
            <v>167.08171820999996</v>
          </cell>
          <cell r="R12">
            <v>162.38628898000002</v>
          </cell>
          <cell r="T12">
            <v>160.6812270151517</v>
          </cell>
          <cell r="V12">
            <v>166.7392495448933</v>
          </cell>
        </row>
        <row r="13">
          <cell r="E13">
            <v>26.944212794583663</v>
          </cell>
          <cell r="F13">
            <v>23.056335644879102</v>
          </cell>
          <cell r="H13">
            <v>27.682395327264473</v>
          </cell>
          <cell r="J13">
            <v>26.448868918633416</v>
          </cell>
          <cell r="L13">
            <v>20.299727266674875</v>
          </cell>
          <cell r="N13">
            <v>22.453785847885612</v>
          </cell>
          <cell r="P13">
            <v>22.954387187160187</v>
          </cell>
          <cell r="R13">
            <v>23.222467118226174</v>
          </cell>
          <cell r="T13">
            <v>22.70792900505126</v>
          </cell>
          <cell r="V13">
            <v>24.91486298924935</v>
          </cell>
        </row>
        <row r="15">
          <cell r="E15">
            <v>10.156882000766212</v>
          </cell>
          <cell r="F15">
            <v>10.156882000766212</v>
          </cell>
          <cell r="H15">
            <v>10.156882000766212</v>
          </cell>
          <cell r="J15">
            <v>10.924531530750864</v>
          </cell>
          <cell r="L15">
            <v>10.924531530750864</v>
          </cell>
          <cell r="N15">
            <v>10.924531530750864</v>
          </cell>
          <cell r="P15">
            <v>13.422049167541171</v>
          </cell>
          <cell r="R15">
            <v>13.422049167541171</v>
          </cell>
          <cell r="T15">
            <v>13.422049167541171</v>
          </cell>
          <cell r="V15">
            <v>13.828759272099624</v>
          </cell>
        </row>
        <row r="19">
          <cell r="E19">
            <v>18.890856376751127</v>
          </cell>
          <cell r="F19">
            <v>18.72531945666667</v>
          </cell>
          <cell r="H19">
            <v>19.629945952245706</v>
          </cell>
          <cell r="J19">
            <v>20.93447792820471</v>
          </cell>
          <cell r="L19">
            <v>14.296187017580618</v>
          </cell>
          <cell r="N19">
            <v>15.197465785819666</v>
          </cell>
          <cell r="P19">
            <v>22.109849901566673</v>
          </cell>
          <cell r="R19">
            <v>21.00536298646667</v>
          </cell>
          <cell r="T19">
            <v>19.736165357166676</v>
          </cell>
          <cell r="V19">
            <v>20.385818547632567</v>
          </cell>
        </row>
        <row r="21">
          <cell r="E21">
            <v>11.45604975008446</v>
          </cell>
          <cell r="F21">
            <v>12.494888290000004</v>
          </cell>
          <cell r="H21">
            <v>12.635531010000006</v>
          </cell>
          <cell r="J21">
            <v>14.300936360140069</v>
          </cell>
          <cell r="L21">
            <v>6.759055850913952</v>
          </cell>
          <cell r="N21">
            <v>7.554734619153001</v>
          </cell>
          <cell r="P21">
            <v>14.271855384900006</v>
          </cell>
          <cell r="R21">
            <v>12.918931819800006</v>
          </cell>
          <cell r="T21">
            <v>12.609834190500008</v>
          </cell>
          <cell r="V21">
            <v>12.825164620965902</v>
          </cell>
        </row>
        <row r="23">
          <cell r="E23">
            <v>7.42177546</v>
          </cell>
          <cell r="F23">
            <v>6.2174000000000005</v>
          </cell>
          <cell r="H23">
            <v>6.981383775579033</v>
          </cell>
          <cell r="J23">
            <v>6.620510401397976</v>
          </cell>
          <cell r="L23">
            <v>7.5241</v>
          </cell>
          <cell r="N23">
            <v>7.6297</v>
          </cell>
          <cell r="P23">
            <v>7.82496335</v>
          </cell>
          <cell r="R23">
            <v>8.0734</v>
          </cell>
          <cell r="T23">
            <v>7.113300000000001</v>
          </cell>
          <cell r="V23">
            <v>7.547622759999999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59"/>
  <sheetViews>
    <sheetView tabSelected="1" zoomScalePageLayoutView="0" workbookViewId="0" topLeftCell="A1">
      <pane xSplit="1" ySplit="5" topLeftCell="B2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83" sqref="H283"/>
    </sheetView>
  </sheetViews>
  <sheetFormatPr defaultColWidth="9.140625" defaultRowHeight="12.75"/>
  <cols>
    <col min="1" max="1" width="27.7109375" style="14" customWidth="1"/>
    <col min="2" max="13" width="8.140625" style="14" customWidth="1"/>
    <col min="14" max="14" width="9.00390625" style="14" customWidth="1"/>
    <col min="15" max="15" width="11.421875" style="14" hidden="1" customWidth="1"/>
    <col min="16" max="16" width="11.8515625" style="43" bestFit="1" customWidth="1"/>
    <col min="17" max="24" width="9.140625" style="43" customWidth="1"/>
    <col min="25" max="25" width="9.140625" style="14" customWidth="1"/>
    <col min="26" max="16384" width="9.140625" style="1" customWidth="1"/>
  </cols>
  <sheetData>
    <row r="1" ht="12.75">
      <c r="N1" s="20" t="s">
        <v>73</v>
      </c>
    </row>
    <row r="2" spans="1:20" ht="12.75">
      <c r="A2" s="83" t="s">
        <v>76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Q2" s="44"/>
      <c r="R2" s="44"/>
      <c r="S2" s="44"/>
      <c r="T2" s="44"/>
    </row>
    <row r="3" spans="1:20" ht="12.75">
      <c r="A3" s="16"/>
      <c r="B3" s="17"/>
      <c r="C3" s="17"/>
      <c r="D3" s="17"/>
      <c r="E3" s="17"/>
      <c r="G3" s="17"/>
      <c r="H3" s="17"/>
      <c r="I3" s="17"/>
      <c r="J3" s="17"/>
      <c r="K3" s="17"/>
      <c r="L3" s="17"/>
      <c r="M3" s="17"/>
      <c r="N3" s="38" t="s">
        <v>75</v>
      </c>
      <c r="Q3" s="44"/>
      <c r="R3" s="44"/>
      <c r="S3" s="44"/>
      <c r="T3" s="44"/>
    </row>
    <row r="4" spans="2:22" ht="12.75" customHeight="1">
      <c r="B4" s="19" t="s">
        <v>1</v>
      </c>
      <c r="C4" s="19" t="s">
        <v>2</v>
      </c>
      <c r="D4" s="19" t="s">
        <v>20</v>
      </c>
      <c r="E4" s="19" t="s">
        <v>21</v>
      </c>
      <c r="F4" s="19" t="s">
        <v>5</v>
      </c>
      <c r="G4" s="19" t="s">
        <v>74</v>
      </c>
      <c r="H4" s="19" t="s">
        <v>23</v>
      </c>
      <c r="I4" s="19" t="s">
        <v>24</v>
      </c>
      <c r="J4" s="19" t="s">
        <v>25</v>
      </c>
      <c r="K4" s="19" t="s">
        <v>26</v>
      </c>
      <c r="L4" s="19" t="s">
        <v>27</v>
      </c>
      <c r="M4" s="19" t="s">
        <v>28</v>
      </c>
      <c r="N4" s="19" t="s">
        <v>13</v>
      </c>
      <c r="O4" s="20"/>
      <c r="P4" s="44"/>
      <c r="Q4" s="44"/>
      <c r="R4" s="44"/>
      <c r="S4" s="44"/>
      <c r="T4" s="44"/>
      <c r="U4" s="44"/>
      <c r="V4" s="44"/>
    </row>
    <row r="5" spans="1:49" s="11" customFormat="1" ht="15" customHeight="1">
      <c r="A5" s="21">
        <v>1994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45"/>
      <c r="Q5" s="45"/>
      <c r="R5" s="45"/>
      <c r="S5" s="45"/>
      <c r="T5" s="45"/>
      <c r="U5" s="45"/>
      <c r="V5" s="45"/>
      <c r="W5" s="45"/>
      <c r="X5" s="45"/>
      <c r="Y5" s="15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s="11" customFormat="1" ht="15" customHeight="1">
      <c r="A6" s="22" t="s">
        <v>14</v>
      </c>
      <c r="B6" s="23">
        <v>13.3</v>
      </c>
      <c r="C6" s="24">
        <v>14.1</v>
      </c>
      <c r="D6" s="24">
        <v>19.7</v>
      </c>
      <c r="E6" s="24">
        <v>17</v>
      </c>
      <c r="F6" s="24">
        <v>15.7</v>
      </c>
      <c r="G6" s="24">
        <v>18.7</v>
      </c>
      <c r="H6" s="24">
        <v>24.8</v>
      </c>
      <c r="I6" s="24">
        <v>28.8</v>
      </c>
      <c r="J6" s="24">
        <v>25.9</v>
      </c>
      <c r="K6" s="24">
        <v>24.4</v>
      </c>
      <c r="L6" s="24">
        <v>29</v>
      </c>
      <c r="M6" s="24">
        <v>35.5</v>
      </c>
      <c r="N6" s="25">
        <f>SUM(B6:M6)</f>
        <v>266.9</v>
      </c>
      <c r="O6" s="15"/>
      <c r="P6" s="45"/>
      <c r="Q6" s="45"/>
      <c r="R6" s="45"/>
      <c r="S6" s="45"/>
      <c r="T6" s="45"/>
      <c r="U6" s="46"/>
      <c r="V6" s="45"/>
      <c r="W6" s="45"/>
      <c r="X6" s="45"/>
      <c r="Y6" s="15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11" customFormat="1" ht="15" customHeight="1">
      <c r="A7" s="22" t="s">
        <v>15</v>
      </c>
      <c r="B7" s="23">
        <v>8.7</v>
      </c>
      <c r="C7" s="24">
        <v>9.1</v>
      </c>
      <c r="D7" s="24">
        <v>11.4</v>
      </c>
      <c r="E7" s="24">
        <v>10.2</v>
      </c>
      <c r="F7" s="24">
        <v>10.8</v>
      </c>
      <c r="G7" s="24">
        <v>11.4</v>
      </c>
      <c r="H7" s="24">
        <v>11.3</v>
      </c>
      <c r="I7" s="24">
        <v>12.7</v>
      </c>
      <c r="J7" s="24">
        <v>12.8</v>
      </c>
      <c r="K7" s="24">
        <v>12.7</v>
      </c>
      <c r="L7" s="24">
        <v>12.3</v>
      </c>
      <c r="M7" s="24">
        <v>15.4</v>
      </c>
      <c r="N7" s="25">
        <f>SUM(B7:M7)</f>
        <v>138.79999999999998</v>
      </c>
      <c r="O7" s="15"/>
      <c r="P7" s="45"/>
      <c r="Q7" s="45"/>
      <c r="R7" s="45"/>
      <c r="S7" s="45"/>
      <c r="T7" s="45"/>
      <c r="U7" s="46"/>
      <c r="V7" s="45"/>
      <c r="W7" s="45"/>
      <c r="X7" s="45"/>
      <c r="Y7" s="15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s="11" customFormat="1" ht="15" customHeight="1">
      <c r="A8" s="22" t="s">
        <v>16</v>
      </c>
      <c r="B8" s="23">
        <v>0.2</v>
      </c>
      <c r="C8" s="24">
        <v>0.1</v>
      </c>
      <c r="D8" s="24">
        <v>0.1</v>
      </c>
      <c r="E8" s="24">
        <v>0.1</v>
      </c>
      <c r="F8" s="24">
        <v>0.1</v>
      </c>
      <c r="G8" s="24">
        <v>0.1</v>
      </c>
      <c r="H8" s="24">
        <v>0.1</v>
      </c>
      <c r="I8" s="24">
        <v>0.1</v>
      </c>
      <c r="J8" s="24">
        <v>0.1</v>
      </c>
      <c r="K8" s="24">
        <v>0.1</v>
      </c>
      <c r="L8" s="24">
        <v>0.1</v>
      </c>
      <c r="M8" s="24">
        <v>0.1</v>
      </c>
      <c r="N8" s="25">
        <f>SUM(B8:M8)</f>
        <v>1.3</v>
      </c>
      <c r="O8" s="15"/>
      <c r="P8" s="45"/>
      <c r="Q8" s="45"/>
      <c r="R8" s="45"/>
      <c r="S8" s="45"/>
      <c r="T8" s="45"/>
      <c r="U8" s="46"/>
      <c r="V8" s="45"/>
      <c r="W8" s="45"/>
      <c r="X8" s="45"/>
      <c r="Y8" s="15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s="11" customFormat="1" ht="15" customHeight="1">
      <c r="A9" s="22" t="s">
        <v>17</v>
      </c>
      <c r="B9" s="23">
        <v>6.2</v>
      </c>
      <c r="C9" s="24">
        <v>6.3</v>
      </c>
      <c r="D9" s="24">
        <v>6.4</v>
      </c>
      <c r="E9" s="24">
        <v>6.3</v>
      </c>
      <c r="F9" s="24">
        <v>6.5</v>
      </c>
      <c r="G9" s="24">
        <v>6.4</v>
      </c>
      <c r="H9" s="24">
        <v>6.5</v>
      </c>
      <c r="I9" s="24">
        <v>6.5</v>
      </c>
      <c r="J9" s="24">
        <v>6.8</v>
      </c>
      <c r="K9" s="24">
        <v>6.4</v>
      </c>
      <c r="L9" s="24">
        <v>7.3</v>
      </c>
      <c r="M9" s="24">
        <v>8.3</v>
      </c>
      <c r="N9" s="25">
        <f>SUM(B9:M9)</f>
        <v>79.89999999999999</v>
      </c>
      <c r="O9" s="15"/>
      <c r="P9" s="45"/>
      <c r="Q9" s="45"/>
      <c r="R9" s="45"/>
      <c r="S9" s="45"/>
      <c r="T9" s="45"/>
      <c r="U9" s="46"/>
      <c r="V9" s="45"/>
      <c r="W9" s="45"/>
      <c r="X9" s="45"/>
      <c r="Y9" s="15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s="11" customFormat="1" ht="15" customHeight="1">
      <c r="A10" s="22" t="s">
        <v>18</v>
      </c>
      <c r="B10" s="23">
        <v>1.8</v>
      </c>
      <c r="C10" s="24">
        <v>1.8</v>
      </c>
      <c r="D10" s="24">
        <v>1.8</v>
      </c>
      <c r="E10" s="24">
        <v>1.8</v>
      </c>
      <c r="F10" s="24">
        <v>1.8</v>
      </c>
      <c r="G10" s="24">
        <v>1.8</v>
      </c>
      <c r="H10" s="24">
        <v>1.8</v>
      </c>
      <c r="I10" s="24">
        <v>1.8</v>
      </c>
      <c r="J10" s="24">
        <v>1.8</v>
      </c>
      <c r="K10" s="24">
        <v>1.9</v>
      </c>
      <c r="L10" s="24">
        <v>1.9</v>
      </c>
      <c r="M10" s="24">
        <v>1.9</v>
      </c>
      <c r="N10" s="25">
        <f>SUM(B10:M10)</f>
        <v>21.9</v>
      </c>
      <c r="O10" s="15"/>
      <c r="P10" s="45"/>
      <c r="Q10" s="45"/>
      <c r="R10" s="45"/>
      <c r="S10" s="45"/>
      <c r="T10" s="45"/>
      <c r="U10" s="46"/>
      <c r="V10" s="45"/>
      <c r="W10" s="45"/>
      <c r="X10" s="45"/>
      <c r="Y10" s="15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s="11" customFormat="1" ht="15" customHeight="1">
      <c r="A11" s="1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15"/>
      <c r="P11" s="45"/>
      <c r="Q11" s="45"/>
      <c r="R11" s="45"/>
      <c r="S11" s="45"/>
      <c r="T11" s="45"/>
      <c r="U11" s="46"/>
      <c r="V11" s="45"/>
      <c r="W11" s="45"/>
      <c r="X11" s="45"/>
      <c r="Y11" s="15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62" s="11" customFormat="1" ht="15" customHeight="1">
      <c r="A12" s="22" t="s">
        <v>19</v>
      </c>
      <c r="B12" s="25">
        <f aca="true" t="shared" si="0" ref="B12:N12">SUM(B6:B11)</f>
        <v>30.2</v>
      </c>
      <c r="C12" s="25">
        <f t="shared" si="0"/>
        <v>31.400000000000002</v>
      </c>
      <c r="D12" s="25">
        <f t="shared" si="0"/>
        <v>39.4</v>
      </c>
      <c r="E12" s="25">
        <f t="shared" si="0"/>
        <v>35.4</v>
      </c>
      <c r="F12" s="25">
        <f t="shared" si="0"/>
        <v>34.9</v>
      </c>
      <c r="G12" s="25">
        <f t="shared" si="0"/>
        <v>38.4</v>
      </c>
      <c r="H12" s="25">
        <f t="shared" si="0"/>
        <v>44.5</v>
      </c>
      <c r="I12" s="25">
        <f t="shared" si="0"/>
        <v>49.9</v>
      </c>
      <c r="J12" s="25">
        <f t="shared" si="0"/>
        <v>47.4</v>
      </c>
      <c r="K12" s="25">
        <f t="shared" si="0"/>
        <v>45.49999999999999</v>
      </c>
      <c r="L12" s="25">
        <f t="shared" si="0"/>
        <v>50.599999999999994</v>
      </c>
      <c r="M12" s="25">
        <f t="shared" si="0"/>
        <v>61.199999999999996</v>
      </c>
      <c r="N12" s="25">
        <f t="shared" si="0"/>
        <v>508.7999999999999</v>
      </c>
      <c r="O12" s="26"/>
      <c r="P12" s="47"/>
      <c r="Q12" s="47"/>
      <c r="R12" s="47"/>
      <c r="S12" s="47"/>
      <c r="T12" s="47"/>
      <c r="U12" s="48"/>
      <c r="V12" s="48"/>
      <c r="W12" s="47"/>
      <c r="X12" s="47"/>
      <c r="Y12" s="2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49" s="11" customFormat="1" ht="15" customHeight="1">
      <c r="A13" s="18"/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5"/>
      <c r="P13" s="45"/>
      <c r="Q13" s="45"/>
      <c r="R13" s="45"/>
      <c r="S13" s="45"/>
      <c r="T13" s="45"/>
      <c r="U13" s="45"/>
      <c r="V13" s="45"/>
      <c r="W13" s="45"/>
      <c r="X13" s="45"/>
      <c r="Y13" s="1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s="11" customFormat="1" ht="15" customHeight="1">
      <c r="A14" s="21">
        <v>1995</v>
      </c>
      <c r="B14" s="27" t="s">
        <v>1</v>
      </c>
      <c r="C14" s="27" t="s">
        <v>2</v>
      </c>
      <c r="D14" s="27" t="s">
        <v>3</v>
      </c>
      <c r="E14" s="27" t="s">
        <v>4</v>
      </c>
      <c r="F14" s="27" t="s">
        <v>5</v>
      </c>
      <c r="G14" s="27" t="s">
        <v>6</v>
      </c>
      <c r="H14" s="27" t="s">
        <v>7</v>
      </c>
      <c r="I14" s="27" t="s">
        <v>8</v>
      </c>
      <c r="J14" s="27" t="s">
        <v>9</v>
      </c>
      <c r="K14" s="27" t="s">
        <v>10</v>
      </c>
      <c r="L14" s="27" t="s">
        <v>11</v>
      </c>
      <c r="M14" s="27" t="s">
        <v>12</v>
      </c>
      <c r="N14" s="27" t="s">
        <v>13</v>
      </c>
      <c r="O14" s="28"/>
      <c r="P14" s="47"/>
      <c r="Q14" s="47"/>
      <c r="R14" s="47"/>
      <c r="S14" s="47"/>
      <c r="T14" s="47"/>
      <c r="U14" s="45"/>
      <c r="V14" s="45"/>
      <c r="W14" s="45"/>
      <c r="X14" s="45"/>
      <c r="Y14" s="15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s="11" customFormat="1" ht="15" customHeight="1">
      <c r="A15" s="14"/>
      <c r="B15" s="2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15"/>
      <c r="P15" s="45"/>
      <c r="Q15" s="45"/>
      <c r="R15" s="45"/>
      <c r="S15" s="45"/>
      <c r="T15" s="45"/>
      <c r="U15" s="45"/>
      <c r="V15" s="45"/>
      <c r="W15" s="45"/>
      <c r="X15" s="45"/>
      <c r="Y15" s="15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s="11" customFormat="1" ht="15" customHeight="1">
      <c r="A16" s="22" t="s">
        <v>14</v>
      </c>
      <c r="B16" s="24">
        <v>31.6</v>
      </c>
      <c r="C16" s="24">
        <v>29.6</v>
      </c>
      <c r="D16" s="24">
        <v>32</v>
      </c>
      <c r="E16" s="24">
        <v>21.2</v>
      </c>
      <c r="F16" s="24">
        <v>27.6</v>
      </c>
      <c r="G16" s="24">
        <v>25.4</v>
      </c>
      <c r="H16" s="24">
        <v>22.4</v>
      </c>
      <c r="I16" s="24">
        <v>20.8</v>
      </c>
      <c r="J16" s="24">
        <v>27.3</v>
      </c>
      <c r="K16" s="24">
        <v>19</v>
      </c>
      <c r="L16" s="24">
        <v>23.7</v>
      </c>
      <c r="M16" s="24">
        <v>25.7</v>
      </c>
      <c r="N16" s="25">
        <f>SUM(B16:M16)</f>
        <v>306.3</v>
      </c>
      <c r="O16" s="15"/>
      <c r="P16" s="45"/>
      <c r="Q16" s="45"/>
      <c r="R16" s="45"/>
      <c r="S16" s="45"/>
      <c r="T16" s="45"/>
      <c r="U16" s="45"/>
      <c r="V16" s="45"/>
      <c r="W16" s="45"/>
      <c r="X16" s="45"/>
      <c r="Y16" s="15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s="11" customFormat="1" ht="15" customHeight="1">
      <c r="A17" s="22" t="s">
        <v>15</v>
      </c>
      <c r="B17" s="24">
        <v>12.9</v>
      </c>
      <c r="C17" s="24">
        <v>13.1</v>
      </c>
      <c r="D17" s="24">
        <v>14.1</v>
      </c>
      <c r="E17" s="24">
        <v>13.3</v>
      </c>
      <c r="F17" s="24">
        <v>15.3</v>
      </c>
      <c r="G17" s="24">
        <v>15.3</v>
      </c>
      <c r="H17" s="24">
        <v>15</v>
      </c>
      <c r="I17" s="24">
        <v>15.3</v>
      </c>
      <c r="J17" s="24">
        <v>16.4</v>
      </c>
      <c r="K17" s="24">
        <v>15.3</v>
      </c>
      <c r="L17" s="24">
        <v>13.2</v>
      </c>
      <c r="M17" s="24">
        <v>16.8</v>
      </c>
      <c r="N17" s="25">
        <f>SUM(B17:M17)</f>
        <v>176</v>
      </c>
      <c r="O17" s="15"/>
      <c r="P17" s="45"/>
      <c r="Q17" s="45"/>
      <c r="R17" s="45"/>
      <c r="S17" s="45"/>
      <c r="T17" s="45"/>
      <c r="U17" s="45"/>
      <c r="V17" s="45"/>
      <c r="W17" s="45"/>
      <c r="X17" s="45"/>
      <c r="Y17" s="15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s="11" customFormat="1" ht="15" customHeight="1">
      <c r="A18" s="22" t="s">
        <v>16</v>
      </c>
      <c r="B18" s="24">
        <v>0.2</v>
      </c>
      <c r="C18" s="24">
        <v>0.1</v>
      </c>
      <c r="D18" s="24">
        <v>0.2</v>
      </c>
      <c r="E18" s="24">
        <v>0.1</v>
      </c>
      <c r="F18" s="24">
        <v>0.1</v>
      </c>
      <c r="G18" s="24">
        <v>0.1</v>
      </c>
      <c r="H18" s="24">
        <v>0.1</v>
      </c>
      <c r="I18" s="24">
        <v>0.1</v>
      </c>
      <c r="J18" s="24">
        <v>0.1</v>
      </c>
      <c r="K18" s="24">
        <v>0.1</v>
      </c>
      <c r="L18" s="24">
        <v>0.1</v>
      </c>
      <c r="M18" s="24">
        <v>0.1</v>
      </c>
      <c r="N18" s="25">
        <f>SUM(B18:M18)</f>
        <v>1.4000000000000001</v>
      </c>
      <c r="O18" s="15"/>
      <c r="P18" s="45"/>
      <c r="Q18" s="45"/>
      <c r="R18" s="45"/>
      <c r="S18" s="45"/>
      <c r="T18" s="45"/>
      <c r="U18" s="45"/>
      <c r="V18" s="45"/>
      <c r="W18" s="45"/>
      <c r="X18" s="45"/>
      <c r="Y18" s="15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s="11" customFormat="1" ht="15" customHeight="1">
      <c r="A19" s="22" t="s">
        <v>17</v>
      </c>
      <c r="B19" s="24">
        <v>7.3</v>
      </c>
      <c r="C19" s="24">
        <v>7.3</v>
      </c>
      <c r="D19" s="24">
        <v>8.7</v>
      </c>
      <c r="E19" s="24">
        <v>6.9</v>
      </c>
      <c r="F19" s="24">
        <v>7.5</v>
      </c>
      <c r="G19" s="24">
        <v>8.2</v>
      </c>
      <c r="H19" s="24">
        <v>7.9</v>
      </c>
      <c r="I19" s="24">
        <v>7.6</v>
      </c>
      <c r="J19" s="24">
        <v>8.1</v>
      </c>
      <c r="K19" s="24">
        <v>7.2</v>
      </c>
      <c r="L19" s="24">
        <v>13.7</v>
      </c>
      <c r="M19" s="24">
        <v>8.2</v>
      </c>
      <c r="N19" s="25">
        <f>SUM(B19:M19)</f>
        <v>98.6</v>
      </c>
      <c r="O19" s="15"/>
      <c r="P19" s="45"/>
      <c r="Q19" s="45"/>
      <c r="R19" s="45"/>
      <c r="S19" s="45"/>
      <c r="T19" s="45"/>
      <c r="U19" s="45"/>
      <c r="V19" s="45"/>
      <c r="W19" s="45"/>
      <c r="X19" s="45"/>
      <c r="Y19" s="15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s="11" customFormat="1" ht="15" customHeight="1">
      <c r="A20" s="22" t="s">
        <v>18</v>
      </c>
      <c r="B20" s="24">
        <v>1.2</v>
      </c>
      <c r="C20" s="24">
        <v>1.2</v>
      </c>
      <c r="D20" s="24">
        <v>1.2</v>
      </c>
      <c r="E20" s="24">
        <v>1.2</v>
      </c>
      <c r="F20" s="24">
        <v>1.2</v>
      </c>
      <c r="G20" s="24">
        <v>1.2</v>
      </c>
      <c r="H20" s="24">
        <v>1.2</v>
      </c>
      <c r="I20" s="24">
        <v>1.3</v>
      </c>
      <c r="J20" s="24">
        <v>1.3</v>
      </c>
      <c r="K20" s="24">
        <v>1.3</v>
      </c>
      <c r="L20" s="24">
        <v>1.3</v>
      </c>
      <c r="M20" s="24">
        <v>1.3</v>
      </c>
      <c r="N20" s="25">
        <f>SUM(B20:M20)</f>
        <v>14.900000000000004</v>
      </c>
      <c r="O20" s="15"/>
      <c r="P20" s="45"/>
      <c r="Q20" s="45"/>
      <c r="R20" s="45"/>
      <c r="S20" s="45"/>
      <c r="T20" s="45"/>
      <c r="U20" s="45"/>
      <c r="V20" s="45"/>
      <c r="W20" s="45"/>
      <c r="X20" s="45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s="11" customFormat="1" ht="15" customHeight="1">
      <c r="A21" s="14"/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15"/>
      <c r="P21" s="45"/>
      <c r="Q21" s="45"/>
      <c r="R21" s="45"/>
      <c r="S21" s="45"/>
      <c r="T21" s="45"/>
      <c r="U21" s="45"/>
      <c r="V21" s="45"/>
      <c r="W21" s="45"/>
      <c r="X21" s="45"/>
      <c r="Y21" s="15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86" s="11" customFormat="1" ht="15" customHeight="1">
      <c r="A22" s="22" t="s">
        <v>19</v>
      </c>
      <c r="B22" s="25">
        <f aca="true" t="shared" si="1" ref="B22:N22">SUM(B16:B21)</f>
        <v>53.2</v>
      </c>
      <c r="C22" s="25">
        <f t="shared" si="1"/>
        <v>51.300000000000004</v>
      </c>
      <c r="D22" s="25">
        <f t="shared" si="1"/>
        <v>56.2</v>
      </c>
      <c r="E22" s="25">
        <f t="shared" si="1"/>
        <v>42.7</v>
      </c>
      <c r="F22" s="25">
        <f t="shared" si="1"/>
        <v>51.70000000000001</v>
      </c>
      <c r="G22" s="25">
        <f t="shared" si="1"/>
        <v>50.2</v>
      </c>
      <c r="H22" s="25">
        <f t="shared" si="1"/>
        <v>46.6</v>
      </c>
      <c r="I22" s="25">
        <f t="shared" si="1"/>
        <v>45.1</v>
      </c>
      <c r="J22" s="25">
        <f t="shared" si="1"/>
        <v>53.2</v>
      </c>
      <c r="K22" s="25">
        <f t="shared" si="1"/>
        <v>42.9</v>
      </c>
      <c r="L22" s="25">
        <f t="shared" si="1"/>
        <v>52</v>
      </c>
      <c r="M22" s="25">
        <f t="shared" si="1"/>
        <v>52.099999999999994</v>
      </c>
      <c r="N22" s="25">
        <f t="shared" si="1"/>
        <v>597.1999999999999</v>
      </c>
      <c r="O22" s="26"/>
      <c r="P22" s="47"/>
      <c r="Q22" s="47"/>
      <c r="R22" s="47"/>
      <c r="S22" s="47"/>
      <c r="T22" s="47"/>
      <c r="U22" s="47"/>
      <c r="V22" s="47"/>
      <c r="W22" s="47"/>
      <c r="X22" s="47"/>
      <c r="Y22" s="2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>
        <f aca="true" t="shared" si="2" ref="BT22:CH22">SUM(BT16:BT21)</f>
        <v>0</v>
      </c>
      <c r="BU22" s="2">
        <f t="shared" si="2"/>
        <v>0</v>
      </c>
      <c r="BV22" s="2">
        <f t="shared" si="2"/>
        <v>0</v>
      </c>
      <c r="BW22" s="2">
        <f t="shared" si="2"/>
        <v>0</v>
      </c>
      <c r="BX22" s="2">
        <f t="shared" si="2"/>
        <v>0</v>
      </c>
      <c r="BY22" s="2">
        <f t="shared" si="2"/>
        <v>0</v>
      </c>
      <c r="BZ22" s="2">
        <f t="shared" si="2"/>
        <v>0</v>
      </c>
      <c r="CA22" s="2">
        <f t="shared" si="2"/>
        <v>0</v>
      </c>
      <c r="CB22" s="2">
        <f t="shared" si="2"/>
        <v>0</v>
      </c>
      <c r="CC22" s="2">
        <f t="shared" si="2"/>
        <v>0</v>
      </c>
      <c r="CD22" s="2">
        <f t="shared" si="2"/>
        <v>0</v>
      </c>
      <c r="CE22" s="2">
        <f t="shared" si="2"/>
        <v>0</v>
      </c>
      <c r="CF22" s="2">
        <f t="shared" si="2"/>
        <v>0</v>
      </c>
      <c r="CG22" s="2">
        <f t="shared" si="2"/>
        <v>0</v>
      </c>
      <c r="CH22" s="2">
        <f t="shared" si="2"/>
        <v>0</v>
      </c>
    </row>
    <row r="23" spans="1:86" s="11" customFormat="1" ht="15" customHeight="1">
      <c r="A23" s="2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47"/>
      <c r="Q23" s="47"/>
      <c r="R23" s="47"/>
      <c r="S23" s="47"/>
      <c r="T23" s="47"/>
      <c r="U23" s="47"/>
      <c r="V23" s="47"/>
      <c r="W23" s="47"/>
      <c r="X23" s="47"/>
      <c r="Y23" s="2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49" s="11" customFormat="1" ht="15" customHeight="1">
      <c r="A24" s="21">
        <v>1996</v>
      </c>
      <c r="B24" s="27" t="s">
        <v>1</v>
      </c>
      <c r="C24" s="27" t="s">
        <v>2</v>
      </c>
      <c r="D24" s="27" t="s">
        <v>3</v>
      </c>
      <c r="E24" s="27" t="s">
        <v>4</v>
      </c>
      <c r="F24" s="27" t="s">
        <v>5</v>
      </c>
      <c r="G24" s="27" t="s">
        <v>6</v>
      </c>
      <c r="H24" s="27" t="s">
        <v>7</v>
      </c>
      <c r="I24" s="27" t="s">
        <v>8</v>
      </c>
      <c r="J24" s="27" t="s">
        <v>9</v>
      </c>
      <c r="K24" s="27" t="s">
        <v>10</v>
      </c>
      <c r="L24" s="27" t="s">
        <v>11</v>
      </c>
      <c r="M24" s="27" t="s">
        <v>12</v>
      </c>
      <c r="N24" s="27" t="s">
        <v>13</v>
      </c>
      <c r="O24" s="28"/>
      <c r="P24" s="47"/>
      <c r="Q24" s="47"/>
      <c r="R24" s="47"/>
      <c r="S24" s="47"/>
      <c r="T24" s="47"/>
      <c r="U24" s="45"/>
      <c r="V24" s="45"/>
      <c r="W24" s="45"/>
      <c r="X24" s="45"/>
      <c r="Y24" s="15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11" customFormat="1" ht="15" customHeight="1">
      <c r="A25" s="14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15"/>
      <c r="P25" s="45"/>
      <c r="Q25" s="45"/>
      <c r="R25" s="45"/>
      <c r="S25" s="45"/>
      <c r="T25" s="45"/>
      <c r="U25" s="45"/>
      <c r="V25" s="45"/>
      <c r="W25" s="45"/>
      <c r="X25" s="45"/>
      <c r="Y25" s="15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s="11" customFormat="1" ht="15" customHeight="1">
      <c r="A26" s="22" t="s">
        <v>14</v>
      </c>
      <c r="B26" s="24">
        <v>20.3</v>
      </c>
      <c r="C26" s="24">
        <v>22.2</v>
      </c>
      <c r="D26" s="24">
        <v>16.5</v>
      </c>
      <c r="E26" s="24">
        <v>12.3</v>
      </c>
      <c r="F26" s="24">
        <v>21</v>
      </c>
      <c r="G26" s="24">
        <v>26.8</v>
      </c>
      <c r="H26" s="24">
        <v>23.7</v>
      </c>
      <c r="I26" s="24">
        <v>24</v>
      </c>
      <c r="J26" s="24">
        <v>26.4</v>
      </c>
      <c r="K26" s="24">
        <v>28.7</v>
      </c>
      <c r="L26" s="24">
        <v>27.3</v>
      </c>
      <c r="M26" s="24">
        <v>32</v>
      </c>
      <c r="N26" s="25">
        <f>SUM(B26:M26)</f>
        <v>281.2</v>
      </c>
      <c r="O26" s="15"/>
      <c r="P26" s="45"/>
      <c r="Q26" s="45"/>
      <c r="R26" s="45"/>
      <c r="S26" s="45"/>
      <c r="T26" s="45"/>
      <c r="U26" s="45"/>
      <c r="V26" s="45"/>
      <c r="W26" s="45"/>
      <c r="X26" s="45"/>
      <c r="Y26" s="15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s="11" customFormat="1" ht="15" customHeight="1">
      <c r="A27" s="22" t="s">
        <v>15</v>
      </c>
      <c r="B27" s="24">
        <v>15.5</v>
      </c>
      <c r="C27" s="24">
        <v>15.6</v>
      </c>
      <c r="D27" s="24">
        <v>17.4</v>
      </c>
      <c r="E27" s="24">
        <v>17.3</v>
      </c>
      <c r="F27" s="24">
        <v>19.3</v>
      </c>
      <c r="G27" s="24">
        <v>18.1</v>
      </c>
      <c r="H27" s="24">
        <v>19</v>
      </c>
      <c r="I27" s="24">
        <v>21.9</v>
      </c>
      <c r="J27" s="24">
        <v>20.6</v>
      </c>
      <c r="K27" s="24">
        <v>20.6</v>
      </c>
      <c r="L27" s="24">
        <v>19.9</v>
      </c>
      <c r="M27" s="24">
        <v>22.9</v>
      </c>
      <c r="N27" s="25">
        <f>SUM(B27:M27)</f>
        <v>228.1</v>
      </c>
      <c r="O27" s="15"/>
      <c r="P27" s="45"/>
      <c r="Q27" s="45"/>
      <c r="R27" s="45"/>
      <c r="S27" s="45"/>
      <c r="T27" s="45"/>
      <c r="U27" s="45"/>
      <c r="V27" s="45"/>
      <c r="W27" s="45"/>
      <c r="X27" s="45"/>
      <c r="Y27" s="15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s="11" customFormat="1" ht="15" customHeight="1">
      <c r="A28" s="22" t="s">
        <v>16</v>
      </c>
      <c r="B28" s="24">
        <v>0.2</v>
      </c>
      <c r="C28" s="24">
        <v>0.1</v>
      </c>
      <c r="D28" s="24">
        <v>0.1</v>
      </c>
      <c r="E28" s="24">
        <v>0.1</v>
      </c>
      <c r="F28" s="24">
        <v>0.1</v>
      </c>
      <c r="G28" s="24">
        <v>0.1</v>
      </c>
      <c r="H28" s="24">
        <v>0.1</v>
      </c>
      <c r="I28" s="24">
        <v>0.1</v>
      </c>
      <c r="J28" s="24">
        <v>0.1</v>
      </c>
      <c r="K28" s="24">
        <v>0.1</v>
      </c>
      <c r="L28" s="24">
        <v>0.1</v>
      </c>
      <c r="M28" s="24">
        <v>0.1</v>
      </c>
      <c r="N28" s="25">
        <f>SUM(B28:M28)</f>
        <v>1.3</v>
      </c>
      <c r="O28" s="15"/>
      <c r="P28" s="45"/>
      <c r="Q28" s="45"/>
      <c r="R28" s="45"/>
      <c r="S28" s="45"/>
      <c r="T28" s="45"/>
      <c r="U28" s="45"/>
      <c r="V28" s="45"/>
      <c r="W28" s="45"/>
      <c r="X28" s="45"/>
      <c r="Y28" s="15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s="11" customFormat="1" ht="15" customHeight="1">
      <c r="A29" s="22" t="s">
        <v>17</v>
      </c>
      <c r="B29" s="24">
        <v>9.7</v>
      </c>
      <c r="C29" s="24">
        <v>9.1</v>
      </c>
      <c r="D29" s="24">
        <v>7.9</v>
      </c>
      <c r="E29" s="24">
        <v>8.6</v>
      </c>
      <c r="F29" s="24">
        <v>10.4</v>
      </c>
      <c r="G29" s="24">
        <v>9.6</v>
      </c>
      <c r="H29" s="24">
        <v>9.4</v>
      </c>
      <c r="I29" s="24">
        <v>10.1</v>
      </c>
      <c r="J29" s="24">
        <v>9.7</v>
      </c>
      <c r="K29" s="24">
        <v>9.8</v>
      </c>
      <c r="L29" s="24">
        <v>10.9</v>
      </c>
      <c r="M29" s="24">
        <v>19.6</v>
      </c>
      <c r="N29" s="25">
        <f>SUM(B29:M29)</f>
        <v>124.80000000000001</v>
      </c>
      <c r="O29" s="15"/>
      <c r="P29" s="45"/>
      <c r="Q29" s="45"/>
      <c r="R29" s="45"/>
      <c r="S29" s="45"/>
      <c r="T29" s="45"/>
      <c r="U29" s="45"/>
      <c r="V29" s="45"/>
      <c r="W29" s="45"/>
      <c r="X29" s="45"/>
      <c r="Y29" s="15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s="11" customFormat="1" ht="15" customHeight="1">
      <c r="A30" s="22" t="s">
        <v>18</v>
      </c>
      <c r="B30" s="24">
        <v>1.3</v>
      </c>
      <c r="C30" s="24">
        <v>1.3</v>
      </c>
      <c r="D30" s="24">
        <v>1.3</v>
      </c>
      <c r="E30" s="24">
        <v>1.3</v>
      </c>
      <c r="F30" s="24">
        <v>1.3</v>
      </c>
      <c r="G30" s="24">
        <v>1.3</v>
      </c>
      <c r="H30" s="24">
        <v>1.4</v>
      </c>
      <c r="I30" s="24">
        <v>1.3</v>
      </c>
      <c r="J30" s="24">
        <v>1.3</v>
      </c>
      <c r="K30" s="24">
        <v>1.3</v>
      </c>
      <c r="L30" s="24">
        <v>1.3</v>
      </c>
      <c r="M30" s="24">
        <v>1.3</v>
      </c>
      <c r="N30" s="25">
        <f>SUM(B30:M30)</f>
        <v>15.700000000000003</v>
      </c>
      <c r="O30" s="15"/>
      <c r="P30" s="45"/>
      <c r="Q30" s="45"/>
      <c r="R30" s="45"/>
      <c r="S30" s="45"/>
      <c r="T30" s="45"/>
      <c r="U30" s="45"/>
      <c r="V30" s="45"/>
      <c r="W30" s="45"/>
      <c r="X30" s="45"/>
      <c r="Y30" s="15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s="11" customFormat="1" ht="15" customHeight="1">
      <c r="A31" s="1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45"/>
      <c r="Q31" s="45"/>
      <c r="R31" s="45"/>
      <c r="S31" s="45"/>
      <c r="T31" s="45"/>
      <c r="U31" s="45"/>
      <c r="V31" s="45"/>
      <c r="W31" s="45"/>
      <c r="X31" s="45"/>
      <c r="Y31" s="15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s="11" customFormat="1" ht="15" customHeight="1">
      <c r="A32" s="22" t="s">
        <v>19</v>
      </c>
      <c r="B32" s="25">
        <f aca="true" t="shared" si="3" ref="B32:N32">SUM(B26:B31)</f>
        <v>47</v>
      </c>
      <c r="C32" s="25">
        <f t="shared" si="3"/>
        <v>48.3</v>
      </c>
      <c r="D32" s="25">
        <f t="shared" si="3"/>
        <v>43.199999999999996</v>
      </c>
      <c r="E32" s="25">
        <f t="shared" si="3"/>
        <v>39.6</v>
      </c>
      <c r="F32" s="25">
        <f t="shared" si="3"/>
        <v>52.099999999999994</v>
      </c>
      <c r="G32" s="25">
        <f t="shared" si="3"/>
        <v>55.900000000000006</v>
      </c>
      <c r="H32" s="25">
        <f t="shared" si="3"/>
        <v>53.6</v>
      </c>
      <c r="I32" s="25">
        <f t="shared" si="3"/>
        <v>57.4</v>
      </c>
      <c r="J32" s="25">
        <f t="shared" si="3"/>
        <v>58.099999999999994</v>
      </c>
      <c r="K32" s="25">
        <f t="shared" si="3"/>
        <v>60.5</v>
      </c>
      <c r="L32" s="25">
        <f t="shared" si="3"/>
        <v>59.5</v>
      </c>
      <c r="M32" s="25">
        <f t="shared" si="3"/>
        <v>75.89999999999999</v>
      </c>
      <c r="N32" s="25">
        <f t="shared" si="3"/>
        <v>651.1</v>
      </c>
      <c r="O32" s="26"/>
      <c r="P32" s="45"/>
      <c r="Q32" s="45"/>
      <c r="R32" s="45"/>
      <c r="S32" s="45"/>
      <c r="T32" s="45"/>
      <c r="U32" s="45"/>
      <c r="V32" s="45"/>
      <c r="W32" s="45"/>
      <c r="X32" s="45"/>
      <c r="Y32" s="15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11" customFormat="1" ht="15" customHeight="1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6"/>
      <c r="P33" s="45"/>
      <c r="Q33" s="45"/>
      <c r="R33" s="45"/>
      <c r="S33" s="45"/>
      <c r="T33" s="45"/>
      <c r="U33" s="45"/>
      <c r="V33" s="45"/>
      <c r="W33" s="45"/>
      <c r="X33" s="45"/>
      <c r="Y33" s="15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11" customFormat="1" ht="15" customHeight="1">
      <c r="A34" s="21">
        <v>1997</v>
      </c>
      <c r="B34" s="27" t="s">
        <v>1</v>
      </c>
      <c r="C34" s="27" t="s">
        <v>2</v>
      </c>
      <c r="D34" s="27" t="s">
        <v>3</v>
      </c>
      <c r="E34" s="27" t="s">
        <v>4</v>
      </c>
      <c r="F34" s="27" t="s">
        <v>5</v>
      </c>
      <c r="G34" s="27" t="s">
        <v>6</v>
      </c>
      <c r="H34" s="27" t="s">
        <v>7</v>
      </c>
      <c r="I34" s="27" t="s">
        <v>8</v>
      </c>
      <c r="J34" s="27" t="s">
        <v>9</v>
      </c>
      <c r="K34" s="27" t="s">
        <v>10</v>
      </c>
      <c r="L34" s="27" t="s">
        <v>11</v>
      </c>
      <c r="M34" s="27" t="s">
        <v>12</v>
      </c>
      <c r="N34" s="27" t="s">
        <v>13</v>
      </c>
      <c r="O34" s="28"/>
      <c r="P34" s="47"/>
      <c r="Q34" s="47"/>
      <c r="R34" s="47"/>
      <c r="S34" s="47"/>
      <c r="T34" s="47"/>
      <c r="U34" s="45"/>
      <c r="V34" s="45"/>
      <c r="W34" s="45"/>
      <c r="X34" s="45"/>
      <c r="Y34" s="15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11" customFormat="1" ht="15" customHeight="1">
      <c r="A35" s="1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5"/>
      <c r="P35" s="45"/>
      <c r="Q35" s="45"/>
      <c r="R35" s="45"/>
      <c r="S35" s="45"/>
      <c r="T35" s="45"/>
      <c r="U35" s="45"/>
      <c r="V35" s="45"/>
      <c r="W35" s="45"/>
      <c r="X35" s="45"/>
      <c r="Y35" s="15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11" customFormat="1" ht="15" customHeight="1">
      <c r="A36" s="22" t="s">
        <v>14</v>
      </c>
      <c r="B36" s="24">
        <v>36.2</v>
      </c>
      <c r="C36" s="24">
        <v>31.5</v>
      </c>
      <c r="D36" s="24">
        <v>30.6</v>
      </c>
      <c r="E36" s="24">
        <v>19</v>
      </c>
      <c r="F36" s="24">
        <v>19</v>
      </c>
      <c r="G36" s="24">
        <v>16.2</v>
      </c>
      <c r="H36" s="24">
        <v>22.1</v>
      </c>
      <c r="I36" s="24">
        <v>18.8</v>
      </c>
      <c r="J36" s="24">
        <v>15.3</v>
      </c>
      <c r="K36" s="24">
        <v>17.5</v>
      </c>
      <c r="L36" s="24">
        <v>18.2</v>
      </c>
      <c r="M36" s="24">
        <v>17.8</v>
      </c>
      <c r="N36" s="25">
        <f>SUM(B36:M36)</f>
        <v>262.2</v>
      </c>
      <c r="O36" s="15"/>
      <c r="P36" s="45"/>
      <c r="Q36" s="45"/>
      <c r="R36" s="45"/>
      <c r="S36" s="45"/>
      <c r="T36" s="45"/>
      <c r="U36" s="45"/>
      <c r="V36" s="45"/>
      <c r="W36" s="45"/>
      <c r="X36" s="45"/>
      <c r="Y36" s="15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11" customFormat="1" ht="15" customHeight="1">
      <c r="A37" s="22" t="s">
        <v>15</v>
      </c>
      <c r="B37" s="24">
        <v>19.2</v>
      </c>
      <c r="C37" s="24">
        <v>19.5</v>
      </c>
      <c r="D37" s="24">
        <v>20.7</v>
      </c>
      <c r="E37" s="24">
        <v>22.1</v>
      </c>
      <c r="F37" s="24">
        <v>22.9</v>
      </c>
      <c r="G37" s="24">
        <v>21.6</v>
      </c>
      <c r="H37" s="24">
        <v>20.8</v>
      </c>
      <c r="I37" s="24">
        <v>21.5</v>
      </c>
      <c r="J37" s="24">
        <v>21.7</v>
      </c>
      <c r="K37" s="24">
        <v>20.6</v>
      </c>
      <c r="L37" s="24">
        <v>18.6</v>
      </c>
      <c r="M37" s="24">
        <v>24.5</v>
      </c>
      <c r="N37" s="25">
        <f>SUM(B37:M37)</f>
        <v>253.7</v>
      </c>
      <c r="O37" s="15"/>
      <c r="P37" s="45"/>
      <c r="Q37" s="45"/>
      <c r="R37" s="45"/>
      <c r="S37" s="45"/>
      <c r="T37" s="45"/>
      <c r="U37" s="45"/>
      <c r="V37" s="45"/>
      <c r="W37" s="45"/>
      <c r="X37" s="45"/>
      <c r="Y37" s="15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11" customFormat="1" ht="15" customHeight="1">
      <c r="A38" s="22" t="s">
        <v>16</v>
      </c>
      <c r="B38" s="24">
        <v>0.1</v>
      </c>
      <c r="C38" s="24">
        <v>0.1</v>
      </c>
      <c r="D38" s="24">
        <v>0.1</v>
      </c>
      <c r="E38" s="24">
        <v>0.1</v>
      </c>
      <c r="F38" s="24">
        <v>0.1</v>
      </c>
      <c r="G38" s="24">
        <v>0.1</v>
      </c>
      <c r="H38" s="24">
        <v>0.1</v>
      </c>
      <c r="I38" s="24">
        <v>0.1</v>
      </c>
      <c r="J38" s="24">
        <v>0.1</v>
      </c>
      <c r="K38" s="24">
        <v>0.1</v>
      </c>
      <c r="L38" s="24">
        <v>0.1</v>
      </c>
      <c r="M38" s="24">
        <v>0.1</v>
      </c>
      <c r="N38" s="25">
        <f>SUM(B38:M38)</f>
        <v>1.2</v>
      </c>
      <c r="O38" s="15"/>
      <c r="P38" s="45"/>
      <c r="Q38" s="45"/>
      <c r="R38" s="45"/>
      <c r="S38" s="45"/>
      <c r="T38" s="45"/>
      <c r="U38" s="45"/>
      <c r="V38" s="45"/>
      <c r="W38" s="45"/>
      <c r="X38" s="45"/>
      <c r="Y38" s="15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1" customFormat="1" ht="15" customHeight="1">
      <c r="A39" s="22" t="s">
        <v>17</v>
      </c>
      <c r="B39" s="24">
        <v>10.5</v>
      </c>
      <c r="C39" s="24">
        <v>9.5</v>
      </c>
      <c r="D39" s="24">
        <v>9.4</v>
      </c>
      <c r="E39" s="24">
        <v>7.4</v>
      </c>
      <c r="F39" s="24">
        <v>10</v>
      </c>
      <c r="G39" s="24">
        <v>9.4</v>
      </c>
      <c r="H39" s="24">
        <v>9.8</v>
      </c>
      <c r="I39" s="24">
        <v>9.4</v>
      </c>
      <c r="J39" s="24">
        <v>10.9</v>
      </c>
      <c r="K39" s="24">
        <v>13.2</v>
      </c>
      <c r="L39" s="24">
        <v>11.3</v>
      </c>
      <c r="M39" s="24">
        <v>14.3</v>
      </c>
      <c r="N39" s="25">
        <f>SUM(B39:M39)</f>
        <v>125.10000000000001</v>
      </c>
      <c r="O39" s="15"/>
      <c r="P39" s="45"/>
      <c r="Q39" s="45"/>
      <c r="R39" s="45"/>
      <c r="S39" s="45"/>
      <c r="T39" s="45"/>
      <c r="U39" s="45"/>
      <c r="V39" s="45"/>
      <c r="W39" s="45"/>
      <c r="X39" s="45"/>
      <c r="Y39" s="15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1" customFormat="1" ht="15" customHeight="1">
      <c r="A40" s="22" t="s">
        <v>18</v>
      </c>
      <c r="B40" s="24">
        <v>1.5</v>
      </c>
      <c r="C40" s="24">
        <v>1.5</v>
      </c>
      <c r="D40" s="24">
        <v>1.5</v>
      </c>
      <c r="E40" s="24">
        <v>1.5</v>
      </c>
      <c r="F40" s="24">
        <v>1.6</v>
      </c>
      <c r="G40" s="24">
        <v>1.6</v>
      </c>
      <c r="H40" s="24">
        <v>1.6</v>
      </c>
      <c r="I40" s="24">
        <v>1.6</v>
      </c>
      <c r="J40" s="24">
        <v>1.6</v>
      </c>
      <c r="K40" s="24">
        <v>1.6</v>
      </c>
      <c r="L40" s="24">
        <v>1.6</v>
      </c>
      <c r="M40" s="24">
        <v>1.7</v>
      </c>
      <c r="N40" s="25">
        <f>SUM(B40:M40)</f>
        <v>18.9</v>
      </c>
      <c r="O40" s="15"/>
      <c r="P40" s="45"/>
      <c r="Q40" s="45"/>
      <c r="R40" s="45"/>
      <c r="S40" s="45"/>
      <c r="T40" s="45"/>
      <c r="U40" s="45"/>
      <c r="V40" s="45"/>
      <c r="W40" s="45"/>
      <c r="X40" s="45"/>
      <c r="Y40" s="15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1" customFormat="1" ht="15" customHeight="1">
      <c r="A41" s="1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15"/>
      <c r="P41" s="45"/>
      <c r="Q41" s="45"/>
      <c r="R41" s="45"/>
      <c r="S41" s="45"/>
      <c r="T41" s="45"/>
      <c r="U41" s="45"/>
      <c r="V41" s="45"/>
      <c r="W41" s="45"/>
      <c r="X41" s="45"/>
      <c r="Y41" s="15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1" customFormat="1" ht="15" customHeight="1">
      <c r="A42" s="22" t="s">
        <v>19</v>
      </c>
      <c r="B42" s="25">
        <f aca="true" t="shared" si="4" ref="B42:N42">SUM(B36:B41)</f>
        <v>67.5</v>
      </c>
      <c r="C42" s="25">
        <f t="shared" si="4"/>
        <v>62.1</v>
      </c>
      <c r="D42" s="25">
        <f t="shared" si="4"/>
        <v>62.3</v>
      </c>
      <c r="E42" s="25">
        <f t="shared" si="4"/>
        <v>50.1</v>
      </c>
      <c r="F42" s="25">
        <f t="shared" si="4"/>
        <v>53.6</v>
      </c>
      <c r="G42" s="25">
        <f t="shared" si="4"/>
        <v>48.9</v>
      </c>
      <c r="H42" s="25">
        <f t="shared" si="4"/>
        <v>54.40000000000001</v>
      </c>
      <c r="I42" s="25">
        <f t="shared" si="4"/>
        <v>51.4</v>
      </c>
      <c r="J42" s="25">
        <f t="shared" si="4"/>
        <v>49.6</v>
      </c>
      <c r="K42" s="25">
        <f t="shared" si="4"/>
        <v>53.00000000000001</v>
      </c>
      <c r="L42" s="25">
        <f t="shared" si="4"/>
        <v>49.800000000000004</v>
      </c>
      <c r="M42" s="25">
        <f t="shared" si="4"/>
        <v>58.400000000000006</v>
      </c>
      <c r="N42" s="25">
        <f t="shared" si="4"/>
        <v>661.1</v>
      </c>
      <c r="O42" s="15"/>
      <c r="P42" s="45"/>
      <c r="Q42" s="45"/>
      <c r="R42" s="45"/>
      <c r="S42" s="45"/>
      <c r="T42" s="45"/>
      <c r="U42" s="45"/>
      <c r="V42" s="45"/>
      <c r="W42" s="45"/>
      <c r="X42" s="45"/>
      <c r="Y42" s="15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1" customFormat="1" ht="15" customHeight="1">
      <c r="A43" s="1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5"/>
      <c r="P43" s="45"/>
      <c r="Q43" s="45"/>
      <c r="R43" s="45"/>
      <c r="S43" s="45"/>
      <c r="T43" s="45"/>
      <c r="U43" s="45"/>
      <c r="V43" s="45"/>
      <c r="W43" s="45"/>
      <c r="X43" s="45"/>
      <c r="Y43" s="15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1" customFormat="1" ht="15" customHeight="1">
      <c r="A44" s="21">
        <v>1998</v>
      </c>
      <c r="B44" s="27" t="s">
        <v>1</v>
      </c>
      <c r="C44" s="27" t="s">
        <v>2</v>
      </c>
      <c r="D44" s="27" t="s">
        <v>3</v>
      </c>
      <c r="E44" s="27" t="s">
        <v>4</v>
      </c>
      <c r="F44" s="27" t="s">
        <v>5</v>
      </c>
      <c r="G44" s="27" t="s">
        <v>6</v>
      </c>
      <c r="H44" s="27" t="s">
        <v>7</v>
      </c>
      <c r="I44" s="27" t="s">
        <v>8</v>
      </c>
      <c r="J44" s="27" t="s">
        <v>9</v>
      </c>
      <c r="K44" s="27" t="s">
        <v>10</v>
      </c>
      <c r="L44" s="27" t="s">
        <v>11</v>
      </c>
      <c r="M44" s="27" t="s">
        <v>12</v>
      </c>
      <c r="N44" s="27" t="s">
        <v>13</v>
      </c>
      <c r="O44" s="28"/>
      <c r="P44" s="49"/>
      <c r="Q44" s="49"/>
      <c r="R44" s="49"/>
      <c r="S44" s="49"/>
      <c r="T44" s="49"/>
      <c r="U44" s="49"/>
      <c r="V44" s="49"/>
      <c r="W44" s="49"/>
      <c r="X44" s="49"/>
      <c r="Y44" s="28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0"/>
      <c r="AS44" s="10"/>
      <c r="AT44" s="10"/>
      <c r="AU44" s="10"/>
      <c r="AV44" s="10"/>
      <c r="AW44" s="10"/>
    </row>
    <row r="45" spans="1:49" s="11" customFormat="1" ht="15" customHeight="1">
      <c r="A45" s="1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15"/>
      <c r="P45" s="45"/>
      <c r="Q45" s="45"/>
      <c r="R45" s="45"/>
      <c r="S45" s="45"/>
      <c r="T45" s="45"/>
      <c r="U45" s="45"/>
      <c r="V45" s="45"/>
      <c r="W45" s="45"/>
      <c r="X45" s="45"/>
      <c r="Y45" s="15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1" customFormat="1" ht="15" customHeight="1">
      <c r="A46" s="22" t="s">
        <v>14</v>
      </c>
      <c r="B46" s="24">
        <v>20.2</v>
      </c>
      <c r="C46" s="24">
        <v>22.6</v>
      </c>
      <c r="D46" s="24">
        <v>26.2</v>
      </c>
      <c r="E46" s="24">
        <v>12.6</v>
      </c>
      <c r="F46" s="24">
        <v>18.6</v>
      </c>
      <c r="G46" s="24">
        <v>29</v>
      </c>
      <c r="H46" s="24">
        <v>20.2</v>
      </c>
      <c r="I46" s="24">
        <v>16.2</v>
      </c>
      <c r="J46" s="24">
        <v>21.6</v>
      </c>
      <c r="K46" s="24">
        <v>21.9</v>
      </c>
      <c r="L46" s="24">
        <v>19.7</v>
      </c>
      <c r="M46" s="24">
        <v>21</v>
      </c>
      <c r="N46" s="25">
        <f>SUM(B46:M46)</f>
        <v>249.79999999999995</v>
      </c>
      <c r="O46" s="15"/>
      <c r="P46" s="45"/>
      <c r="Q46" s="45"/>
      <c r="R46" s="45"/>
      <c r="S46" s="45"/>
      <c r="T46" s="45"/>
      <c r="U46" s="45"/>
      <c r="V46" s="45"/>
      <c r="W46" s="45"/>
      <c r="X46" s="45"/>
      <c r="Y46" s="15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1" customFormat="1" ht="15" customHeight="1">
      <c r="A47" s="22" t="s">
        <v>15</v>
      </c>
      <c r="B47" s="24">
        <v>20.1</v>
      </c>
      <c r="C47" s="24">
        <v>19.9</v>
      </c>
      <c r="D47" s="24">
        <v>22.8</v>
      </c>
      <c r="E47" s="24">
        <v>22.6</v>
      </c>
      <c r="F47" s="24">
        <v>23.5</v>
      </c>
      <c r="G47" s="24">
        <v>23.5</v>
      </c>
      <c r="H47" s="24">
        <v>23.8</v>
      </c>
      <c r="I47" s="24">
        <v>24.9</v>
      </c>
      <c r="J47" s="24">
        <v>25.8</v>
      </c>
      <c r="K47" s="24">
        <v>24.9</v>
      </c>
      <c r="L47" s="24">
        <v>23.6</v>
      </c>
      <c r="M47" s="24">
        <v>30.3</v>
      </c>
      <c r="N47" s="25">
        <f>SUM(B47:M47)</f>
        <v>285.70000000000005</v>
      </c>
      <c r="O47" s="15"/>
      <c r="P47" s="45"/>
      <c r="Q47" s="45"/>
      <c r="R47" s="45"/>
      <c r="S47" s="45"/>
      <c r="T47" s="45"/>
      <c r="U47" s="45"/>
      <c r="V47" s="45"/>
      <c r="W47" s="45"/>
      <c r="X47" s="45"/>
      <c r="Y47" s="15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1" customFormat="1" ht="15" customHeight="1">
      <c r="A48" s="22" t="s">
        <v>16</v>
      </c>
      <c r="B48" s="24">
        <v>0.1</v>
      </c>
      <c r="C48" s="24">
        <v>0.1</v>
      </c>
      <c r="D48" s="24">
        <v>0.1</v>
      </c>
      <c r="E48" s="24">
        <v>0.1</v>
      </c>
      <c r="F48" s="24">
        <v>0.1</v>
      </c>
      <c r="G48" s="24">
        <v>0.1</v>
      </c>
      <c r="H48" s="24">
        <v>0.1</v>
      </c>
      <c r="I48" s="24">
        <v>0.1</v>
      </c>
      <c r="J48" s="24">
        <v>0.1</v>
      </c>
      <c r="K48" s="24">
        <v>0.1</v>
      </c>
      <c r="L48" s="24">
        <v>0.1</v>
      </c>
      <c r="M48" s="24">
        <v>0.1</v>
      </c>
      <c r="N48" s="25">
        <f>SUM(B48:M48)</f>
        <v>1.2</v>
      </c>
      <c r="O48" s="15"/>
      <c r="P48" s="45"/>
      <c r="Q48" s="45"/>
      <c r="R48" s="45"/>
      <c r="S48" s="45"/>
      <c r="T48" s="45"/>
      <c r="U48" s="45"/>
      <c r="V48" s="45"/>
      <c r="W48" s="45"/>
      <c r="X48" s="45"/>
      <c r="Y48" s="15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1" customFormat="1" ht="15" customHeight="1">
      <c r="A49" s="22" t="s">
        <v>17</v>
      </c>
      <c r="B49" s="24">
        <v>9.8</v>
      </c>
      <c r="C49" s="24">
        <v>7</v>
      </c>
      <c r="D49" s="24">
        <v>14.6</v>
      </c>
      <c r="E49" s="24">
        <v>14.1</v>
      </c>
      <c r="F49" s="24">
        <v>8.3</v>
      </c>
      <c r="G49" s="24">
        <v>8.6</v>
      </c>
      <c r="H49" s="24">
        <v>8.9</v>
      </c>
      <c r="I49" s="24">
        <v>9.3</v>
      </c>
      <c r="J49" s="24">
        <v>9.1</v>
      </c>
      <c r="K49" s="24">
        <v>8.5</v>
      </c>
      <c r="L49" s="24">
        <v>8.3</v>
      </c>
      <c r="M49" s="24">
        <v>11.5</v>
      </c>
      <c r="N49" s="25">
        <f>SUM(B49:M49)</f>
        <v>117.99999999999999</v>
      </c>
      <c r="O49" s="15"/>
      <c r="P49" s="45"/>
      <c r="Q49" s="45"/>
      <c r="R49" s="45"/>
      <c r="S49" s="45"/>
      <c r="T49" s="45"/>
      <c r="U49" s="45"/>
      <c r="V49" s="45"/>
      <c r="W49" s="45"/>
      <c r="X49" s="45"/>
      <c r="Y49" s="15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11" customFormat="1" ht="15" customHeight="1">
      <c r="A50" s="22" t="s">
        <v>18</v>
      </c>
      <c r="B50" s="24">
        <v>1.8</v>
      </c>
      <c r="C50" s="24">
        <v>1.8</v>
      </c>
      <c r="D50" s="24">
        <v>1.8</v>
      </c>
      <c r="E50" s="24">
        <v>1.8</v>
      </c>
      <c r="F50" s="24">
        <v>1.8</v>
      </c>
      <c r="G50" s="24">
        <v>1.9</v>
      </c>
      <c r="H50" s="24">
        <v>1.9</v>
      </c>
      <c r="I50" s="24">
        <v>1.9</v>
      </c>
      <c r="J50" s="24">
        <v>1.9</v>
      </c>
      <c r="K50" s="24">
        <v>1.9</v>
      </c>
      <c r="L50" s="24">
        <v>1.9</v>
      </c>
      <c r="M50" s="24">
        <v>2</v>
      </c>
      <c r="N50" s="25">
        <f>SUM(B50:M50)</f>
        <v>22.4</v>
      </c>
      <c r="O50" s="15"/>
      <c r="P50" s="45"/>
      <c r="Q50" s="45"/>
      <c r="R50" s="45"/>
      <c r="S50" s="45"/>
      <c r="T50" s="45"/>
      <c r="U50" s="45"/>
      <c r="V50" s="45"/>
      <c r="W50" s="45"/>
      <c r="X50" s="45"/>
      <c r="Y50" s="15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11" customFormat="1" ht="15" customHeight="1">
      <c r="A51" s="1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5"/>
      <c r="P51" s="45"/>
      <c r="Q51" s="45"/>
      <c r="R51" s="45"/>
      <c r="S51" s="45"/>
      <c r="T51" s="45"/>
      <c r="U51" s="45"/>
      <c r="V51" s="45"/>
      <c r="W51" s="45"/>
      <c r="X51" s="45"/>
      <c r="Y51" s="15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11" customFormat="1" ht="15" customHeight="1">
      <c r="A52" s="22" t="s">
        <v>19</v>
      </c>
      <c r="B52" s="25">
        <f aca="true" t="shared" si="5" ref="B52:N52">SUM(B46:B51)</f>
        <v>52</v>
      </c>
      <c r="C52" s="25">
        <f t="shared" si="5"/>
        <v>51.4</v>
      </c>
      <c r="D52" s="25">
        <f t="shared" si="5"/>
        <v>65.5</v>
      </c>
      <c r="E52" s="25">
        <f t="shared" si="5"/>
        <v>51.2</v>
      </c>
      <c r="F52" s="25">
        <f t="shared" si="5"/>
        <v>52.3</v>
      </c>
      <c r="G52" s="25">
        <f t="shared" si="5"/>
        <v>63.1</v>
      </c>
      <c r="H52" s="25">
        <f t="shared" si="5"/>
        <v>54.9</v>
      </c>
      <c r="I52" s="25">
        <f t="shared" si="5"/>
        <v>52.4</v>
      </c>
      <c r="J52" s="25">
        <f t="shared" si="5"/>
        <v>58.50000000000001</v>
      </c>
      <c r="K52" s="25">
        <f t="shared" si="5"/>
        <v>57.3</v>
      </c>
      <c r="L52" s="25">
        <f t="shared" si="5"/>
        <v>53.6</v>
      </c>
      <c r="M52" s="25">
        <f t="shared" si="5"/>
        <v>64.9</v>
      </c>
      <c r="N52" s="25">
        <f t="shared" si="5"/>
        <v>677.1</v>
      </c>
      <c r="O52" s="15"/>
      <c r="P52" s="45"/>
      <c r="Q52" s="45"/>
      <c r="R52" s="45"/>
      <c r="S52" s="45"/>
      <c r="T52" s="45"/>
      <c r="U52" s="45"/>
      <c r="V52" s="45"/>
      <c r="W52" s="45"/>
      <c r="X52" s="45"/>
      <c r="Y52" s="15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11" customFormat="1" ht="15" customHeight="1">
      <c r="A53" s="18"/>
      <c r="B53" s="25"/>
      <c r="C53" s="24"/>
      <c r="D53" s="24"/>
      <c r="E53" s="24"/>
      <c r="F53" s="24"/>
      <c r="G53" s="24"/>
      <c r="H53" s="25"/>
      <c r="I53" s="24"/>
      <c r="J53" s="24"/>
      <c r="K53" s="24"/>
      <c r="L53" s="24"/>
      <c r="M53" s="24"/>
      <c r="N53" s="25"/>
      <c r="O53" s="15"/>
      <c r="P53" s="45"/>
      <c r="Q53" s="45"/>
      <c r="R53" s="45"/>
      <c r="S53" s="45"/>
      <c r="T53" s="45"/>
      <c r="U53" s="45"/>
      <c r="V53" s="45"/>
      <c r="W53" s="45"/>
      <c r="X53" s="45"/>
      <c r="Y53" s="15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11" customFormat="1" ht="15" customHeight="1">
      <c r="A54" s="21">
        <v>1999</v>
      </c>
      <c r="B54" s="27" t="s">
        <v>1</v>
      </c>
      <c r="C54" s="27" t="s">
        <v>2</v>
      </c>
      <c r="D54" s="27" t="s">
        <v>3</v>
      </c>
      <c r="E54" s="27" t="s">
        <v>4</v>
      </c>
      <c r="F54" s="27" t="s">
        <v>5</v>
      </c>
      <c r="G54" s="27" t="s">
        <v>6</v>
      </c>
      <c r="H54" s="27" t="s">
        <v>7</v>
      </c>
      <c r="I54" s="27" t="s">
        <v>8</v>
      </c>
      <c r="J54" s="27" t="s">
        <v>9</v>
      </c>
      <c r="K54" s="27" t="s">
        <v>10</v>
      </c>
      <c r="L54" s="27" t="s">
        <v>11</v>
      </c>
      <c r="M54" s="27" t="s">
        <v>12</v>
      </c>
      <c r="N54" s="27" t="s">
        <v>13</v>
      </c>
      <c r="O54" s="28"/>
      <c r="P54" s="50"/>
      <c r="Q54" s="50"/>
      <c r="R54" s="50"/>
      <c r="S54" s="50"/>
      <c r="T54" s="50"/>
      <c r="U54" s="50"/>
      <c r="V54" s="50"/>
      <c r="W54" s="50"/>
      <c r="X54" s="50"/>
      <c r="Y54" s="29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11" customFormat="1" ht="15" customHeight="1">
      <c r="A55" s="1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5"/>
      <c r="P55" s="45"/>
      <c r="Q55" s="45"/>
      <c r="R55" s="45"/>
      <c r="S55" s="45"/>
      <c r="T55" s="45"/>
      <c r="U55" s="45"/>
      <c r="V55" s="45"/>
      <c r="W55" s="45"/>
      <c r="X55" s="45"/>
      <c r="Y55" s="15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11" customFormat="1" ht="15" customHeight="1">
      <c r="A56" s="22" t="s">
        <v>14</v>
      </c>
      <c r="B56" s="30">
        <v>19</v>
      </c>
      <c r="C56" s="30">
        <v>14.1</v>
      </c>
      <c r="D56" s="30">
        <v>25.8</v>
      </c>
      <c r="E56" s="30">
        <v>18.5</v>
      </c>
      <c r="F56" s="30">
        <v>19.4</v>
      </c>
      <c r="G56" s="30">
        <v>18.1</v>
      </c>
      <c r="H56" s="30">
        <v>15.6</v>
      </c>
      <c r="I56" s="30">
        <v>16.4</v>
      </c>
      <c r="J56" s="30">
        <v>17</v>
      </c>
      <c r="K56" s="30">
        <v>10.9</v>
      </c>
      <c r="L56" s="30">
        <v>20.1</v>
      </c>
      <c r="M56" s="30">
        <v>11.4</v>
      </c>
      <c r="N56" s="25">
        <f>SUM(B56:M56)</f>
        <v>206.3</v>
      </c>
      <c r="O56" s="15"/>
      <c r="P56" s="45"/>
      <c r="Q56" s="45"/>
      <c r="R56" s="45"/>
      <c r="S56" s="45"/>
      <c r="T56" s="45"/>
      <c r="U56" s="45"/>
      <c r="V56" s="45"/>
      <c r="W56" s="45"/>
      <c r="X56" s="45"/>
      <c r="Y56" s="15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11" customFormat="1" ht="15" customHeight="1">
      <c r="A57" s="22" t="s">
        <v>15</v>
      </c>
      <c r="B57" s="30">
        <v>24.1</v>
      </c>
      <c r="C57" s="30">
        <v>25.1</v>
      </c>
      <c r="D57" s="30">
        <v>29.5</v>
      </c>
      <c r="E57" s="30">
        <v>26.8</v>
      </c>
      <c r="F57" s="30">
        <v>29.8</v>
      </c>
      <c r="G57" s="30">
        <v>29.8</v>
      </c>
      <c r="H57" s="30">
        <v>30.1</v>
      </c>
      <c r="I57" s="30">
        <v>30</v>
      </c>
      <c r="J57" s="30">
        <v>31.3</v>
      </c>
      <c r="K57" s="30">
        <v>31.9</v>
      </c>
      <c r="L57" s="30">
        <v>30.2</v>
      </c>
      <c r="M57" s="30">
        <v>38.4</v>
      </c>
      <c r="N57" s="25">
        <f>SUM(B57:M57)</f>
        <v>356.99999999999994</v>
      </c>
      <c r="O57" s="15"/>
      <c r="P57" s="45"/>
      <c r="Q57" s="45"/>
      <c r="R57" s="45"/>
      <c r="S57" s="45"/>
      <c r="T57" s="45"/>
      <c r="U57" s="45"/>
      <c r="V57" s="45"/>
      <c r="W57" s="45"/>
      <c r="X57" s="45"/>
      <c r="Y57" s="15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11" customFormat="1" ht="15" customHeight="1">
      <c r="A58" s="22" t="s">
        <v>16</v>
      </c>
      <c r="B58" s="30">
        <v>0.1</v>
      </c>
      <c r="C58" s="30">
        <v>0.1</v>
      </c>
      <c r="D58" s="30">
        <v>0.1</v>
      </c>
      <c r="E58" s="30">
        <v>0.1</v>
      </c>
      <c r="F58" s="30">
        <v>0.1</v>
      </c>
      <c r="G58" s="30">
        <v>0.1</v>
      </c>
      <c r="H58" s="30">
        <v>0.1</v>
      </c>
      <c r="I58" s="30">
        <v>0.1</v>
      </c>
      <c r="J58" s="30">
        <v>0.1</v>
      </c>
      <c r="K58" s="30">
        <v>0.1</v>
      </c>
      <c r="L58" s="30">
        <v>0.1</v>
      </c>
      <c r="M58" s="30">
        <v>0.1</v>
      </c>
      <c r="N58" s="25">
        <f>SUM(B58:M58)</f>
        <v>1.2</v>
      </c>
      <c r="O58" s="15"/>
      <c r="P58" s="45"/>
      <c r="Q58" s="45"/>
      <c r="R58" s="45"/>
      <c r="S58" s="45"/>
      <c r="T58" s="45"/>
      <c r="U58" s="45"/>
      <c r="V58" s="45"/>
      <c r="W58" s="45"/>
      <c r="X58" s="45"/>
      <c r="Y58" s="15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11" customFormat="1" ht="15" customHeight="1">
      <c r="A59" s="22" t="s">
        <v>17</v>
      </c>
      <c r="B59" s="30">
        <v>8.6</v>
      </c>
      <c r="C59" s="30">
        <v>7.9</v>
      </c>
      <c r="D59" s="30">
        <v>10.2</v>
      </c>
      <c r="E59" s="30">
        <v>8.9</v>
      </c>
      <c r="F59" s="30">
        <v>9.3</v>
      </c>
      <c r="G59" s="30">
        <v>9.9</v>
      </c>
      <c r="H59" s="30">
        <v>10.5</v>
      </c>
      <c r="I59" s="30">
        <v>10.2</v>
      </c>
      <c r="J59" s="30">
        <v>10</v>
      </c>
      <c r="K59" s="30">
        <v>9</v>
      </c>
      <c r="L59" s="30">
        <v>9.6</v>
      </c>
      <c r="M59" s="30">
        <v>12.4</v>
      </c>
      <c r="N59" s="25">
        <f>SUM(B59:M59)</f>
        <v>116.50000000000001</v>
      </c>
      <c r="O59" s="15"/>
      <c r="P59" s="45"/>
      <c r="Q59" s="45"/>
      <c r="R59" s="45"/>
      <c r="S59" s="45"/>
      <c r="T59" s="45"/>
      <c r="U59" s="45"/>
      <c r="V59" s="45"/>
      <c r="W59" s="45"/>
      <c r="X59" s="45"/>
      <c r="Y59" s="15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1:49" s="11" customFormat="1" ht="15" customHeight="1">
      <c r="A60" s="22" t="s">
        <v>18</v>
      </c>
      <c r="B60" s="30">
        <v>1.9</v>
      </c>
      <c r="C60" s="30">
        <v>1.9</v>
      </c>
      <c r="D60" s="30">
        <v>1.9</v>
      </c>
      <c r="E60" s="30">
        <v>1.9</v>
      </c>
      <c r="F60" s="30">
        <v>1.9</v>
      </c>
      <c r="G60" s="30">
        <v>1.9</v>
      </c>
      <c r="H60" s="30">
        <v>2</v>
      </c>
      <c r="I60" s="30">
        <v>2</v>
      </c>
      <c r="J60" s="30">
        <v>2</v>
      </c>
      <c r="K60" s="30">
        <v>2</v>
      </c>
      <c r="L60" s="30">
        <v>2</v>
      </c>
      <c r="M60" s="30">
        <v>2</v>
      </c>
      <c r="N60" s="25">
        <f>SUM(B60:M60)</f>
        <v>23.4</v>
      </c>
      <c r="O60" s="15"/>
      <c r="P60" s="45"/>
      <c r="Q60" s="45"/>
      <c r="R60" s="45"/>
      <c r="S60" s="45"/>
      <c r="T60" s="45"/>
      <c r="U60" s="45"/>
      <c r="V60" s="45"/>
      <c r="W60" s="45"/>
      <c r="X60" s="45"/>
      <c r="Y60" s="15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  <row r="61" spans="1:49" s="11" customFormat="1" ht="15" customHeight="1">
      <c r="A61" s="14"/>
      <c r="B61" s="30"/>
      <c r="C61" s="30"/>
      <c r="D61" s="30"/>
      <c r="E61" s="30"/>
      <c r="F61" s="30"/>
      <c r="G61" s="30"/>
      <c r="H61" s="24"/>
      <c r="I61" s="24"/>
      <c r="J61" s="24"/>
      <c r="K61" s="24"/>
      <c r="L61" s="24"/>
      <c r="M61" s="24"/>
      <c r="N61" s="24"/>
      <c r="O61" s="15"/>
      <c r="P61" s="45"/>
      <c r="Q61" s="45"/>
      <c r="R61" s="45"/>
      <c r="S61" s="45"/>
      <c r="T61" s="45"/>
      <c r="U61" s="45"/>
      <c r="V61" s="45"/>
      <c r="W61" s="45"/>
      <c r="X61" s="45"/>
      <c r="Y61" s="15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</row>
    <row r="62" spans="1:49" s="11" customFormat="1" ht="15" customHeight="1">
      <c r="A62" s="22" t="s">
        <v>19</v>
      </c>
      <c r="B62" s="31">
        <f aca="true" t="shared" si="6" ref="B62:N62">SUM(B56:B61)</f>
        <v>53.7</v>
      </c>
      <c r="C62" s="31">
        <f t="shared" si="6"/>
        <v>49.1</v>
      </c>
      <c r="D62" s="31">
        <f t="shared" si="6"/>
        <v>67.5</v>
      </c>
      <c r="E62" s="31">
        <f t="shared" si="6"/>
        <v>56.199999999999996</v>
      </c>
      <c r="F62" s="31">
        <f t="shared" si="6"/>
        <v>60.50000000000001</v>
      </c>
      <c r="G62" s="31">
        <f t="shared" si="6"/>
        <v>59.800000000000004</v>
      </c>
      <c r="H62" s="31">
        <f t="shared" si="6"/>
        <v>58.300000000000004</v>
      </c>
      <c r="I62" s="31">
        <f t="shared" si="6"/>
        <v>58.7</v>
      </c>
      <c r="J62" s="31">
        <f t="shared" si="6"/>
        <v>60.4</v>
      </c>
      <c r="K62" s="31">
        <f t="shared" si="6"/>
        <v>53.9</v>
      </c>
      <c r="L62" s="31">
        <f t="shared" si="6"/>
        <v>62</v>
      </c>
      <c r="M62" s="31">
        <f t="shared" si="6"/>
        <v>64.3</v>
      </c>
      <c r="N62" s="25">
        <f t="shared" si="6"/>
        <v>704.4</v>
      </c>
      <c r="O62" s="15"/>
      <c r="P62" s="45"/>
      <c r="Q62" s="45"/>
      <c r="R62" s="45"/>
      <c r="S62" s="45"/>
      <c r="T62" s="45"/>
      <c r="U62" s="45"/>
      <c r="V62" s="45"/>
      <c r="W62" s="45"/>
      <c r="X62" s="45"/>
      <c r="Y62" s="15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</row>
    <row r="63" spans="1:25" s="11" customFormat="1" ht="15">
      <c r="A63" s="1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14"/>
      <c r="P63" s="43"/>
      <c r="Q63" s="43"/>
      <c r="R63" s="43"/>
      <c r="S63" s="43"/>
      <c r="T63" s="43"/>
      <c r="U63" s="43"/>
      <c r="V63" s="43"/>
      <c r="W63" s="43"/>
      <c r="X63" s="43"/>
      <c r="Y63" s="14"/>
    </row>
    <row r="64" spans="1:50" s="11" customFormat="1" ht="15">
      <c r="A64" s="32">
        <v>2000</v>
      </c>
      <c r="B64" s="27" t="s">
        <v>1</v>
      </c>
      <c r="C64" s="27" t="s">
        <v>2</v>
      </c>
      <c r="D64" s="27" t="s">
        <v>20</v>
      </c>
      <c r="E64" s="27" t="s">
        <v>21</v>
      </c>
      <c r="F64" s="27" t="s">
        <v>5</v>
      </c>
      <c r="G64" s="33" t="s">
        <v>22</v>
      </c>
      <c r="H64" s="27" t="s">
        <v>23</v>
      </c>
      <c r="I64" s="27" t="s">
        <v>24</v>
      </c>
      <c r="J64" s="27" t="s">
        <v>25</v>
      </c>
      <c r="K64" s="27" t="s">
        <v>26</v>
      </c>
      <c r="L64" s="27" t="s">
        <v>27</v>
      </c>
      <c r="M64" s="27" t="s">
        <v>28</v>
      </c>
      <c r="N64" s="27" t="s">
        <v>13</v>
      </c>
      <c r="O64" s="15"/>
      <c r="P64" s="45"/>
      <c r="Q64" s="45"/>
      <c r="R64" s="45"/>
      <c r="S64" s="45"/>
      <c r="T64" s="45"/>
      <c r="U64" s="45"/>
      <c r="V64" s="45"/>
      <c r="W64" s="45"/>
      <c r="X64" s="45"/>
      <c r="Y64" s="15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s="11" customFormat="1" ht="15">
      <c r="A65" s="22" t="s">
        <v>29</v>
      </c>
      <c r="B65" s="31">
        <f aca="true" t="shared" si="7" ref="B65:M65">+B66+B71</f>
        <v>63.900000000000006</v>
      </c>
      <c r="C65" s="31">
        <f t="shared" si="7"/>
        <v>67.8</v>
      </c>
      <c r="D65" s="31">
        <f t="shared" si="7"/>
        <v>74.49999999999999</v>
      </c>
      <c r="E65" s="31">
        <f t="shared" si="7"/>
        <v>68.6</v>
      </c>
      <c r="F65" s="31">
        <f t="shared" si="7"/>
        <v>60.800000000000004</v>
      </c>
      <c r="G65" s="31">
        <f t="shared" si="7"/>
        <v>63.699999999999996</v>
      </c>
      <c r="H65" s="31">
        <f t="shared" si="7"/>
        <v>59.9</v>
      </c>
      <c r="I65" s="31">
        <f t="shared" si="7"/>
        <v>63.2</v>
      </c>
      <c r="J65" s="31">
        <f t="shared" si="7"/>
        <v>69.79999999999998</v>
      </c>
      <c r="K65" s="31">
        <f t="shared" si="7"/>
        <v>72.39999999999999</v>
      </c>
      <c r="L65" s="31">
        <f t="shared" si="7"/>
        <v>69.39999999999999</v>
      </c>
      <c r="M65" s="31">
        <f t="shared" si="7"/>
        <v>80.3</v>
      </c>
      <c r="N65" s="31">
        <f aca="true" t="shared" si="8" ref="N65:N72">SUM(B65:M65)</f>
        <v>814.2999999999998</v>
      </c>
      <c r="O65" s="15"/>
      <c r="P65" s="45"/>
      <c r="Q65" s="45"/>
      <c r="R65" s="45"/>
      <c r="S65" s="45"/>
      <c r="T65" s="45"/>
      <c r="U65" s="45"/>
      <c r="V65" s="45"/>
      <c r="W65" s="45"/>
      <c r="X65" s="45"/>
      <c r="Y65" s="15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s="11" customFormat="1" ht="15">
      <c r="A66" s="22" t="s">
        <v>30</v>
      </c>
      <c r="B66" s="31">
        <f aca="true" t="shared" si="9" ref="B66:M66">SUM(B67:B70)</f>
        <v>61.900000000000006</v>
      </c>
      <c r="C66" s="31">
        <f t="shared" si="9"/>
        <v>65.8</v>
      </c>
      <c r="D66" s="31">
        <f t="shared" si="9"/>
        <v>72.49999999999999</v>
      </c>
      <c r="E66" s="31">
        <f t="shared" si="9"/>
        <v>66.6</v>
      </c>
      <c r="F66" s="31">
        <f t="shared" si="9"/>
        <v>58.800000000000004</v>
      </c>
      <c r="G66" s="31">
        <f t="shared" si="9"/>
        <v>61.699999999999996</v>
      </c>
      <c r="H66" s="31">
        <f t="shared" si="9"/>
        <v>57.8</v>
      </c>
      <c r="I66" s="31">
        <f t="shared" si="9"/>
        <v>61.1</v>
      </c>
      <c r="J66" s="31">
        <f t="shared" si="9"/>
        <v>67.69999999999999</v>
      </c>
      <c r="K66" s="31">
        <f t="shared" si="9"/>
        <v>70.3</v>
      </c>
      <c r="L66" s="31">
        <f t="shared" si="9"/>
        <v>67.19999999999999</v>
      </c>
      <c r="M66" s="31">
        <f t="shared" si="9"/>
        <v>78.1</v>
      </c>
      <c r="N66" s="31">
        <f t="shared" si="8"/>
        <v>789.4999999999999</v>
      </c>
      <c r="O66" s="15"/>
      <c r="P66" s="45"/>
      <c r="Q66" s="45"/>
      <c r="R66" s="45"/>
      <c r="S66" s="45"/>
      <c r="T66" s="45"/>
      <c r="U66" s="45"/>
      <c r="V66" s="45"/>
      <c r="W66" s="45"/>
      <c r="X66" s="45"/>
      <c r="Y66" s="15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s="11" customFormat="1" ht="15">
      <c r="A67" s="34" t="s">
        <v>31</v>
      </c>
      <c r="B67" s="30">
        <v>28.8</v>
      </c>
      <c r="C67" s="30">
        <v>32.8</v>
      </c>
      <c r="D67" s="30">
        <v>36.4</v>
      </c>
      <c r="E67" s="30">
        <v>35.1</v>
      </c>
      <c r="F67" s="24">
        <v>36.6</v>
      </c>
      <c r="G67" s="23">
        <v>37.8</v>
      </c>
      <c r="H67" s="23">
        <v>38.9</v>
      </c>
      <c r="I67" s="24">
        <v>40.4</v>
      </c>
      <c r="J67" s="24">
        <v>41.5</v>
      </c>
      <c r="K67" s="24">
        <v>39.6</v>
      </c>
      <c r="L67" s="24">
        <v>38.6</v>
      </c>
      <c r="M67" s="24">
        <v>47.2</v>
      </c>
      <c r="N67" s="23">
        <f t="shared" si="8"/>
        <v>453.70000000000005</v>
      </c>
      <c r="O67" s="15"/>
      <c r="P67" s="45"/>
      <c r="Q67" s="45"/>
      <c r="R67" s="45"/>
      <c r="S67" s="45"/>
      <c r="T67" s="45"/>
      <c r="U67" s="45"/>
      <c r="V67" s="45"/>
      <c r="W67" s="45"/>
      <c r="X67" s="45"/>
      <c r="Y67" s="15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s="11" customFormat="1" ht="15">
      <c r="A68" s="35" t="s">
        <v>32</v>
      </c>
      <c r="B68" s="30">
        <v>22.1</v>
      </c>
      <c r="C68" s="30">
        <v>22.2</v>
      </c>
      <c r="D68" s="30">
        <v>23.2</v>
      </c>
      <c r="E68" s="30">
        <v>20.2</v>
      </c>
      <c r="F68" s="24">
        <v>9</v>
      </c>
      <c r="G68" s="23">
        <v>11.1</v>
      </c>
      <c r="H68" s="23">
        <v>6.4</v>
      </c>
      <c r="I68" s="24">
        <v>7.7</v>
      </c>
      <c r="J68" s="24">
        <v>14.5</v>
      </c>
      <c r="K68" s="24">
        <v>17.8</v>
      </c>
      <c r="L68" s="24">
        <v>16.2</v>
      </c>
      <c r="M68" s="24">
        <v>16.6</v>
      </c>
      <c r="N68" s="23">
        <f t="shared" si="8"/>
        <v>187</v>
      </c>
      <c r="O68" s="15"/>
      <c r="P68" s="45"/>
      <c r="Q68" s="45"/>
      <c r="R68" s="45"/>
      <c r="S68" s="45"/>
      <c r="T68" s="45"/>
      <c r="U68" s="45"/>
      <c r="V68" s="45"/>
      <c r="W68" s="45"/>
      <c r="X68" s="45"/>
      <c r="Y68" s="15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s="11" customFormat="1" ht="15">
      <c r="A69" s="35" t="s">
        <v>33</v>
      </c>
      <c r="B69" s="30">
        <v>10.9</v>
      </c>
      <c r="C69" s="30">
        <v>10.7</v>
      </c>
      <c r="D69" s="30">
        <v>12.8</v>
      </c>
      <c r="E69" s="30">
        <v>11.2</v>
      </c>
      <c r="F69" s="24">
        <v>13.1</v>
      </c>
      <c r="G69" s="23">
        <v>12.7</v>
      </c>
      <c r="H69" s="23">
        <v>12.4</v>
      </c>
      <c r="I69" s="24">
        <v>12.9</v>
      </c>
      <c r="J69" s="24">
        <v>11.6</v>
      </c>
      <c r="K69" s="24">
        <v>12.8</v>
      </c>
      <c r="L69" s="24">
        <v>12.3</v>
      </c>
      <c r="M69" s="24">
        <v>14.2</v>
      </c>
      <c r="N69" s="23">
        <f t="shared" si="8"/>
        <v>147.6</v>
      </c>
      <c r="O69" s="15"/>
      <c r="P69" s="45"/>
      <c r="Q69" s="45"/>
      <c r="R69" s="45"/>
      <c r="S69" s="45"/>
      <c r="T69" s="45"/>
      <c r="U69" s="45"/>
      <c r="V69" s="45"/>
      <c r="W69" s="45"/>
      <c r="X69" s="45"/>
      <c r="Y69" s="15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s="11" customFormat="1" ht="15">
      <c r="A70" s="34" t="s">
        <v>34</v>
      </c>
      <c r="B70" s="30">
        <v>0.1</v>
      </c>
      <c r="C70" s="30">
        <v>0.1</v>
      </c>
      <c r="D70" s="30">
        <v>0.1</v>
      </c>
      <c r="E70" s="30">
        <v>0.1</v>
      </c>
      <c r="F70" s="24">
        <v>0.1</v>
      </c>
      <c r="G70" s="23">
        <v>0.1</v>
      </c>
      <c r="H70" s="23">
        <v>0.1</v>
      </c>
      <c r="I70" s="24">
        <v>0.1</v>
      </c>
      <c r="J70" s="24">
        <v>0.1</v>
      </c>
      <c r="K70" s="24">
        <v>0.1</v>
      </c>
      <c r="L70" s="24">
        <v>0.1</v>
      </c>
      <c r="M70" s="24">
        <v>0.1</v>
      </c>
      <c r="N70" s="23">
        <f t="shared" si="8"/>
        <v>1.2</v>
      </c>
      <c r="O70" s="15"/>
      <c r="P70" s="45"/>
      <c r="Q70" s="45"/>
      <c r="R70" s="45"/>
      <c r="S70" s="45"/>
      <c r="T70" s="45"/>
      <c r="U70" s="45"/>
      <c r="V70" s="45"/>
      <c r="W70" s="45"/>
      <c r="X70" s="45"/>
      <c r="Y70" s="15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s="11" customFormat="1" ht="15">
      <c r="A71" s="22" t="s">
        <v>35</v>
      </c>
      <c r="B71" s="30">
        <v>2</v>
      </c>
      <c r="C71" s="30">
        <v>2</v>
      </c>
      <c r="D71" s="30">
        <v>2</v>
      </c>
      <c r="E71" s="30">
        <v>2</v>
      </c>
      <c r="F71" s="24">
        <v>2</v>
      </c>
      <c r="G71" s="23">
        <v>2</v>
      </c>
      <c r="H71" s="23">
        <v>2.1</v>
      </c>
      <c r="I71" s="24">
        <v>2.1</v>
      </c>
      <c r="J71" s="24">
        <v>2.1</v>
      </c>
      <c r="K71" s="24">
        <v>2.1</v>
      </c>
      <c r="L71" s="24">
        <v>2.2</v>
      </c>
      <c r="M71" s="24">
        <v>2.2</v>
      </c>
      <c r="N71" s="23">
        <f t="shared" si="8"/>
        <v>24.8</v>
      </c>
      <c r="O71" s="15"/>
      <c r="P71" s="45"/>
      <c r="Q71" s="45"/>
      <c r="R71" s="45"/>
      <c r="S71" s="45"/>
      <c r="T71" s="45"/>
      <c r="U71" s="45"/>
      <c r="V71" s="45"/>
      <c r="W71" s="45"/>
      <c r="X71" s="45"/>
      <c r="Y71" s="15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s="11" customFormat="1" ht="15">
      <c r="A72" s="22" t="s">
        <v>36</v>
      </c>
      <c r="B72" s="31">
        <f aca="true" t="shared" si="10" ref="B72:M72">+B73+B76</f>
        <v>10.5</v>
      </c>
      <c r="C72" s="31">
        <f t="shared" si="10"/>
        <v>10.700000000000001</v>
      </c>
      <c r="D72" s="31">
        <f t="shared" si="10"/>
        <v>15</v>
      </c>
      <c r="E72" s="31">
        <f t="shared" si="10"/>
        <v>12.9</v>
      </c>
      <c r="F72" s="31">
        <f t="shared" si="10"/>
        <v>12</v>
      </c>
      <c r="G72" s="31">
        <f t="shared" si="10"/>
        <v>11</v>
      </c>
      <c r="H72" s="31">
        <f t="shared" si="10"/>
        <v>10</v>
      </c>
      <c r="I72" s="31">
        <f t="shared" si="10"/>
        <v>13</v>
      </c>
      <c r="J72" s="31">
        <f t="shared" si="10"/>
        <v>9.5</v>
      </c>
      <c r="K72" s="31">
        <f t="shared" si="10"/>
        <v>12.1</v>
      </c>
      <c r="L72" s="31">
        <f t="shared" si="10"/>
        <v>10.4</v>
      </c>
      <c r="M72" s="31">
        <f t="shared" si="10"/>
        <v>14.3</v>
      </c>
      <c r="N72" s="31">
        <f t="shared" si="8"/>
        <v>141.4</v>
      </c>
      <c r="O72" s="15"/>
      <c r="P72" s="45"/>
      <c r="Q72" s="45"/>
      <c r="R72" s="45"/>
      <c r="S72" s="45"/>
      <c r="T72" s="45"/>
      <c r="U72" s="45"/>
      <c r="V72" s="45"/>
      <c r="W72" s="45"/>
      <c r="X72" s="45"/>
      <c r="Y72" s="15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s="11" customFormat="1" ht="15">
      <c r="A73" s="22" t="s">
        <v>30</v>
      </c>
      <c r="B73" s="31">
        <f aca="true" t="shared" si="11" ref="B73:N73">SUM(B74:B75)</f>
        <v>9.7</v>
      </c>
      <c r="C73" s="31">
        <f t="shared" si="11"/>
        <v>9.9</v>
      </c>
      <c r="D73" s="31">
        <f t="shared" si="11"/>
        <v>14.2</v>
      </c>
      <c r="E73" s="31">
        <f t="shared" si="11"/>
        <v>12.1</v>
      </c>
      <c r="F73" s="31">
        <f t="shared" si="11"/>
        <v>11.2</v>
      </c>
      <c r="G73" s="31">
        <f t="shared" si="11"/>
        <v>10.2</v>
      </c>
      <c r="H73" s="31">
        <f t="shared" si="11"/>
        <v>9.1</v>
      </c>
      <c r="I73" s="31">
        <f t="shared" si="11"/>
        <v>12.1</v>
      </c>
      <c r="J73" s="31">
        <f t="shared" si="11"/>
        <v>8.6</v>
      </c>
      <c r="K73" s="31">
        <f t="shared" si="11"/>
        <v>11.2</v>
      </c>
      <c r="L73" s="31">
        <f t="shared" si="11"/>
        <v>9.5</v>
      </c>
      <c r="M73" s="31">
        <f t="shared" si="11"/>
        <v>13.4</v>
      </c>
      <c r="N73" s="31">
        <f t="shared" si="11"/>
        <v>131.2</v>
      </c>
      <c r="O73" s="15"/>
      <c r="P73" s="45"/>
      <c r="Q73" s="45"/>
      <c r="R73" s="45"/>
      <c r="S73" s="45"/>
      <c r="T73" s="45"/>
      <c r="U73" s="45"/>
      <c r="V73" s="45"/>
      <c r="W73" s="45"/>
      <c r="X73" s="45"/>
      <c r="Y73" s="15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s="11" customFormat="1" ht="15">
      <c r="A74" s="34" t="s">
        <v>32</v>
      </c>
      <c r="B74" s="23">
        <v>7.6</v>
      </c>
      <c r="C74" s="23">
        <v>7.7</v>
      </c>
      <c r="D74" s="23">
        <v>12</v>
      </c>
      <c r="E74" s="23">
        <v>10.2</v>
      </c>
      <c r="F74" s="23">
        <v>9.1</v>
      </c>
      <c r="G74" s="23">
        <v>8.1</v>
      </c>
      <c r="H74" s="23">
        <v>6.8</v>
      </c>
      <c r="I74" s="23">
        <v>9.6</v>
      </c>
      <c r="J74" s="23">
        <v>6.2</v>
      </c>
      <c r="K74" s="23">
        <v>8.7</v>
      </c>
      <c r="L74" s="23">
        <v>7</v>
      </c>
      <c r="M74" s="23">
        <v>10.5</v>
      </c>
      <c r="N74" s="23">
        <f>SUM(B74:M74)</f>
        <v>103.5</v>
      </c>
      <c r="O74" s="15"/>
      <c r="P74" s="45"/>
      <c r="Q74" s="45"/>
      <c r="R74" s="45"/>
      <c r="S74" s="45"/>
      <c r="T74" s="45"/>
      <c r="U74" s="45"/>
      <c r="V74" s="45"/>
      <c r="W74" s="45"/>
      <c r="X74" s="45"/>
      <c r="Y74" s="15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s="11" customFormat="1" ht="15">
      <c r="A75" s="34" t="s">
        <v>31</v>
      </c>
      <c r="B75" s="23">
        <v>2.1</v>
      </c>
      <c r="C75" s="23">
        <v>2.2</v>
      </c>
      <c r="D75" s="23">
        <v>2.2</v>
      </c>
      <c r="E75" s="23">
        <v>1.9</v>
      </c>
      <c r="F75" s="23">
        <v>2.1</v>
      </c>
      <c r="G75" s="23">
        <v>2.1</v>
      </c>
      <c r="H75" s="23">
        <v>2.3</v>
      </c>
      <c r="I75" s="23">
        <v>2.5</v>
      </c>
      <c r="J75" s="23">
        <v>2.4</v>
      </c>
      <c r="K75" s="23">
        <v>2.5</v>
      </c>
      <c r="L75" s="23">
        <v>2.5</v>
      </c>
      <c r="M75" s="23">
        <v>2.9</v>
      </c>
      <c r="N75" s="23">
        <f>SUM(B75:M75)</f>
        <v>27.699999999999996</v>
      </c>
      <c r="O75" s="15"/>
      <c r="P75" s="45"/>
      <c r="Q75" s="45"/>
      <c r="R75" s="45"/>
      <c r="S75" s="45"/>
      <c r="T75" s="45"/>
      <c r="U75" s="45"/>
      <c r="V75" s="45"/>
      <c r="W75" s="45"/>
      <c r="X75" s="45"/>
      <c r="Y75" s="15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254" s="11" customFormat="1" ht="15.75">
      <c r="A76" s="22" t="s">
        <v>35</v>
      </c>
      <c r="B76" s="23">
        <v>0.8</v>
      </c>
      <c r="C76" s="23">
        <v>0.8</v>
      </c>
      <c r="D76" s="23">
        <v>0.8</v>
      </c>
      <c r="E76" s="23">
        <v>0.8</v>
      </c>
      <c r="F76" s="23">
        <v>0.8</v>
      </c>
      <c r="G76" s="23">
        <v>0.8</v>
      </c>
      <c r="H76" s="23">
        <v>0.9</v>
      </c>
      <c r="I76" s="23">
        <v>0.9</v>
      </c>
      <c r="J76" s="23">
        <v>0.9</v>
      </c>
      <c r="K76" s="23">
        <v>0.9</v>
      </c>
      <c r="L76" s="23">
        <v>0.9</v>
      </c>
      <c r="M76" s="23">
        <v>0.9</v>
      </c>
      <c r="N76" s="23">
        <f>SUM(B76:M76)</f>
        <v>10.200000000000001</v>
      </c>
      <c r="O76" s="36"/>
      <c r="P76" s="51"/>
      <c r="Q76" s="51"/>
      <c r="R76" s="51"/>
      <c r="S76" s="51"/>
      <c r="T76" s="51"/>
      <c r="U76" s="51"/>
      <c r="V76" s="51"/>
      <c r="W76" s="51"/>
      <c r="X76" s="51"/>
      <c r="Y76" s="36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</row>
    <row r="77" spans="1:50" s="11" customFormat="1" ht="15">
      <c r="A77" s="22" t="s">
        <v>37</v>
      </c>
      <c r="B77" s="31">
        <f aca="true" t="shared" si="12" ref="B77:N77">+B65-B72</f>
        <v>53.400000000000006</v>
      </c>
      <c r="C77" s="31">
        <f t="shared" si="12"/>
        <v>57.099999999999994</v>
      </c>
      <c r="D77" s="31">
        <f t="shared" si="12"/>
        <v>59.499999999999986</v>
      </c>
      <c r="E77" s="31">
        <f t="shared" si="12"/>
        <v>55.699999999999996</v>
      </c>
      <c r="F77" s="31">
        <f t="shared" si="12"/>
        <v>48.800000000000004</v>
      </c>
      <c r="G77" s="31">
        <f t="shared" si="12"/>
        <v>52.699999999999996</v>
      </c>
      <c r="H77" s="31">
        <f t="shared" si="12"/>
        <v>49.9</v>
      </c>
      <c r="I77" s="31">
        <f t="shared" si="12"/>
        <v>50.2</v>
      </c>
      <c r="J77" s="31">
        <f t="shared" si="12"/>
        <v>60.29999999999998</v>
      </c>
      <c r="K77" s="31">
        <f t="shared" si="12"/>
        <v>60.29999999999999</v>
      </c>
      <c r="L77" s="31">
        <f t="shared" si="12"/>
        <v>58.99999999999999</v>
      </c>
      <c r="M77" s="31">
        <f t="shared" si="12"/>
        <v>66</v>
      </c>
      <c r="N77" s="31">
        <f t="shared" si="12"/>
        <v>672.8999999999999</v>
      </c>
      <c r="O77" s="36"/>
      <c r="P77" s="52"/>
      <c r="Q77" s="51"/>
      <c r="R77" s="51"/>
      <c r="S77" s="51"/>
      <c r="T77" s="45"/>
      <c r="U77" s="45"/>
      <c r="V77" s="45"/>
      <c r="W77" s="45"/>
      <c r="X77" s="45"/>
      <c r="Y77" s="15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s="11" customFormat="1" ht="15">
      <c r="A78" s="22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6"/>
      <c r="P78" s="51"/>
      <c r="Q78" s="51"/>
      <c r="R78" s="51"/>
      <c r="S78" s="51"/>
      <c r="T78" s="45"/>
      <c r="U78" s="45"/>
      <c r="V78" s="45"/>
      <c r="W78" s="45"/>
      <c r="X78" s="45"/>
      <c r="Y78" s="15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s="11" customFormat="1" ht="15">
      <c r="A79" s="22"/>
      <c r="B79" s="27" t="s">
        <v>1</v>
      </c>
      <c r="C79" s="27" t="s">
        <v>2</v>
      </c>
      <c r="D79" s="27" t="s">
        <v>20</v>
      </c>
      <c r="E79" s="27" t="s">
        <v>21</v>
      </c>
      <c r="F79" s="27" t="s">
        <v>5</v>
      </c>
      <c r="G79" s="33" t="s">
        <v>22</v>
      </c>
      <c r="H79" s="27" t="s">
        <v>23</v>
      </c>
      <c r="I79" s="27" t="s">
        <v>24</v>
      </c>
      <c r="J79" s="27" t="s">
        <v>25</v>
      </c>
      <c r="K79" s="27" t="s">
        <v>26</v>
      </c>
      <c r="L79" s="27" t="s">
        <v>27</v>
      </c>
      <c r="M79" s="27" t="s">
        <v>28</v>
      </c>
      <c r="N79" s="27" t="s">
        <v>13</v>
      </c>
      <c r="O79" s="36"/>
      <c r="P79" s="51"/>
      <c r="Q79" s="51"/>
      <c r="R79" s="51"/>
      <c r="S79" s="51"/>
      <c r="T79" s="45"/>
      <c r="U79" s="45"/>
      <c r="V79" s="45"/>
      <c r="W79" s="45"/>
      <c r="X79" s="45"/>
      <c r="Y79" s="15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s="11" customFormat="1" ht="15">
      <c r="A80" s="32">
        <v>2001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15"/>
      <c r="P80" s="45"/>
      <c r="Q80" s="45"/>
      <c r="R80" s="45"/>
      <c r="S80" s="45"/>
      <c r="T80" s="45"/>
      <c r="U80" s="45"/>
      <c r="V80" s="45"/>
      <c r="W80" s="45"/>
      <c r="X80" s="45"/>
      <c r="Y80" s="15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s="11" customFormat="1" ht="15">
      <c r="A81" s="22" t="s">
        <v>29</v>
      </c>
      <c r="B81" s="31">
        <f aca="true" t="shared" si="13" ref="B81:M81">+B82+B87</f>
        <v>79.5</v>
      </c>
      <c r="C81" s="31">
        <f t="shared" si="13"/>
        <v>75.6</v>
      </c>
      <c r="D81" s="31">
        <f t="shared" si="13"/>
        <v>79.49999999999999</v>
      </c>
      <c r="E81" s="31">
        <f t="shared" si="13"/>
        <v>77.6</v>
      </c>
      <c r="F81" s="31">
        <f t="shared" si="13"/>
        <v>78.4</v>
      </c>
      <c r="G81" s="31">
        <f t="shared" si="13"/>
        <v>73.9</v>
      </c>
      <c r="H81" s="31">
        <f t="shared" si="13"/>
        <v>88.3</v>
      </c>
      <c r="I81" s="31">
        <f t="shared" si="13"/>
        <v>78.6</v>
      </c>
      <c r="J81" s="31">
        <f t="shared" si="13"/>
        <v>80.3</v>
      </c>
      <c r="K81" s="31">
        <f t="shared" si="13"/>
        <v>82.1</v>
      </c>
      <c r="L81" s="31">
        <f t="shared" si="13"/>
        <v>80.89999999999999</v>
      </c>
      <c r="M81" s="31">
        <f t="shared" si="13"/>
        <v>91.2</v>
      </c>
      <c r="N81" s="31">
        <f aca="true" t="shared" si="14" ref="N81:N88">SUM(B81:M81)</f>
        <v>965.8999999999999</v>
      </c>
      <c r="O81" s="15"/>
      <c r="P81" s="45"/>
      <c r="Q81" s="45"/>
      <c r="R81" s="45"/>
      <c r="S81" s="45"/>
      <c r="T81" s="45"/>
      <c r="U81" s="45"/>
      <c r="V81" s="45"/>
      <c r="W81" s="45"/>
      <c r="X81" s="45"/>
      <c r="Y81" s="15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s="11" customFormat="1" ht="15">
      <c r="A82" s="22" t="s">
        <v>30</v>
      </c>
      <c r="B82" s="31">
        <f aca="true" t="shared" si="15" ref="B82:M82">SUM(B83:B86)</f>
        <v>77.5</v>
      </c>
      <c r="C82" s="31">
        <f t="shared" si="15"/>
        <v>73.6</v>
      </c>
      <c r="D82" s="31">
        <f t="shared" si="15"/>
        <v>77.49999999999999</v>
      </c>
      <c r="E82" s="31">
        <f t="shared" si="15"/>
        <v>75.39999999999999</v>
      </c>
      <c r="F82" s="31">
        <f t="shared" si="15"/>
        <v>76.2</v>
      </c>
      <c r="G82" s="31">
        <f t="shared" si="15"/>
        <v>71.7</v>
      </c>
      <c r="H82" s="31">
        <f t="shared" si="15"/>
        <v>86.1</v>
      </c>
      <c r="I82" s="31">
        <f t="shared" si="15"/>
        <v>76.39999999999999</v>
      </c>
      <c r="J82" s="31">
        <f t="shared" si="15"/>
        <v>78.1</v>
      </c>
      <c r="K82" s="31">
        <f t="shared" si="15"/>
        <v>79.89999999999999</v>
      </c>
      <c r="L82" s="31">
        <f t="shared" si="15"/>
        <v>78.69999999999999</v>
      </c>
      <c r="M82" s="31">
        <f t="shared" si="15"/>
        <v>89</v>
      </c>
      <c r="N82" s="31">
        <f t="shared" si="14"/>
        <v>940.0999999999999</v>
      </c>
      <c r="O82" s="15"/>
      <c r="P82" s="45"/>
      <c r="Q82" s="45"/>
      <c r="R82" s="45"/>
      <c r="S82" s="45"/>
      <c r="T82" s="45"/>
      <c r="U82" s="45"/>
      <c r="V82" s="45"/>
      <c r="W82" s="45"/>
      <c r="X82" s="45"/>
      <c r="Y82" s="15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s="11" customFormat="1" ht="15">
      <c r="A83" s="34" t="s">
        <v>31</v>
      </c>
      <c r="B83" s="23">
        <v>38.1</v>
      </c>
      <c r="C83" s="23">
        <v>38.4</v>
      </c>
      <c r="D83" s="23">
        <v>46.8</v>
      </c>
      <c r="E83" s="23">
        <v>43.4</v>
      </c>
      <c r="F83" s="24">
        <v>46.1</v>
      </c>
      <c r="G83" s="24">
        <v>46.9</v>
      </c>
      <c r="H83" s="24">
        <v>45.5</v>
      </c>
      <c r="I83" s="24">
        <v>49.3</v>
      </c>
      <c r="J83" s="24">
        <v>48.2</v>
      </c>
      <c r="K83" s="24">
        <v>52.5</v>
      </c>
      <c r="L83" s="24">
        <v>49.6</v>
      </c>
      <c r="M83" s="24">
        <v>61.6</v>
      </c>
      <c r="N83" s="23">
        <f t="shared" si="14"/>
        <v>566.4</v>
      </c>
      <c r="O83" s="15"/>
      <c r="P83" s="45"/>
      <c r="Q83" s="45"/>
      <c r="R83" s="45"/>
      <c r="S83" s="45"/>
      <c r="T83" s="45"/>
      <c r="U83" s="45"/>
      <c r="V83" s="45"/>
      <c r="W83" s="45"/>
      <c r="X83" s="45"/>
      <c r="Y83" s="15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s="11" customFormat="1" ht="15">
      <c r="A84" s="35" t="s">
        <v>32</v>
      </c>
      <c r="B84" s="23">
        <v>24.8</v>
      </c>
      <c r="C84" s="23">
        <v>21.1</v>
      </c>
      <c r="D84" s="23">
        <v>15.5</v>
      </c>
      <c r="E84" s="23">
        <v>18.2</v>
      </c>
      <c r="F84" s="24">
        <v>14.6</v>
      </c>
      <c r="G84" s="24">
        <v>10.3</v>
      </c>
      <c r="H84" s="24">
        <v>24.8</v>
      </c>
      <c r="I84" s="24">
        <v>11</v>
      </c>
      <c r="J84" s="24">
        <v>11.1</v>
      </c>
      <c r="K84" s="24">
        <v>7.9</v>
      </c>
      <c r="L84" s="24">
        <v>9.6</v>
      </c>
      <c r="M84" s="24">
        <v>8.1</v>
      </c>
      <c r="N84" s="23">
        <f t="shared" si="14"/>
        <v>177</v>
      </c>
      <c r="O84" s="15"/>
      <c r="P84" s="45"/>
      <c r="Q84" s="45"/>
      <c r="R84" s="45"/>
      <c r="S84" s="45"/>
      <c r="T84" s="45"/>
      <c r="U84" s="45"/>
      <c r="V84" s="45"/>
      <c r="W84" s="45"/>
      <c r="X84" s="45"/>
      <c r="Y84" s="15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s="11" customFormat="1" ht="15">
      <c r="A85" s="35" t="s">
        <v>33</v>
      </c>
      <c r="B85" s="23">
        <v>14.5</v>
      </c>
      <c r="C85" s="23">
        <v>14</v>
      </c>
      <c r="D85" s="23">
        <v>15.1</v>
      </c>
      <c r="E85" s="23">
        <v>13.7</v>
      </c>
      <c r="F85" s="24">
        <v>15.4</v>
      </c>
      <c r="G85" s="24">
        <v>14.4</v>
      </c>
      <c r="H85" s="24">
        <v>15.7</v>
      </c>
      <c r="I85" s="24">
        <v>16</v>
      </c>
      <c r="J85" s="24">
        <v>18.7</v>
      </c>
      <c r="K85" s="24">
        <v>19.4</v>
      </c>
      <c r="L85" s="24">
        <v>19.4</v>
      </c>
      <c r="M85" s="24">
        <v>19.2</v>
      </c>
      <c r="N85" s="23">
        <f t="shared" si="14"/>
        <v>195.5</v>
      </c>
      <c r="O85" s="15"/>
      <c r="P85" s="45"/>
      <c r="Q85" s="45"/>
      <c r="R85" s="45"/>
      <c r="S85" s="45"/>
      <c r="T85" s="45"/>
      <c r="U85" s="45"/>
      <c r="V85" s="45"/>
      <c r="W85" s="45"/>
      <c r="X85" s="45"/>
      <c r="Y85" s="15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s="11" customFormat="1" ht="15">
      <c r="A86" s="34" t="s">
        <v>34</v>
      </c>
      <c r="B86" s="23">
        <v>0.1</v>
      </c>
      <c r="C86" s="23">
        <v>0.1</v>
      </c>
      <c r="D86" s="23">
        <v>0.1</v>
      </c>
      <c r="E86" s="23">
        <v>0.1</v>
      </c>
      <c r="F86" s="24">
        <v>0.1</v>
      </c>
      <c r="G86" s="24">
        <v>0.1</v>
      </c>
      <c r="H86" s="24">
        <v>0.1</v>
      </c>
      <c r="I86" s="24">
        <v>0.1</v>
      </c>
      <c r="J86" s="24">
        <v>0.1</v>
      </c>
      <c r="K86" s="24">
        <v>0.1</v>
      </c>
      <c r="L86" s="24">
        <v>0.1</v>
      </c>
      <c r="M86" s="24">
        <v>0.1</v>
      </c>
      <c r="N86" s="23">
        <f t="shared" si="14"/>
        <v>1.2</v>
      </c>
      <c r="O86" s="15"/>
      <c r="P86" s="45"/>
      <c r="Q86" s="45"/>
      <c r="R86" s="45"/>
      <c r="S86" s="45"/>
      <c r="T86" s="45"/>
      <c r="U86" s="45"/>
      <c r="V86" s="45"/>
      <c r="W86" s="45"/>
      <c r="X86" s="45"/>
      <c r="Y86" s="15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s="11" customFormat="1" ht="15">
      <c r="A87" s="22" t="s">
        <v>35</v>
      </c>
      <c r="B87" s="23">
        <v>2</v>
      </c>
      <c r="C87" s="23">
        <v>2</v>
      </c>
      <c r="D87" s="23">
        <v>2</v>
      </c>
      <c r="E87" s="23">
        <v>2.2</v>
      </c>
      <c r="F87" s="23">
        <v>2.2</v>
      </c>
      <c r="G87" s="23">
        <v>2.2</v>
      </c>
      <c r="H87" s="23">
        <v>2.2</v>
      </c>
      <c r="I87" s="23">
        <v>2.2</v>
      </c>
      <c r="J87" s="23">
        <v>2.2</v>
      </c>
      <c r="K87" s="23">
        <v>2.2</v>
      </c>
      <c r="L87" s="23">
        <v>2.2</v>
      </c>
      <c r="M87" s="23">
        <v>2.2</v>
      </c>
      <c r="N87" s="23">
        <f t="shared" si="14"/>
        <v>25.799999999999994</v>
      </c>
      <c r="O87" s="15"/>
      <c r="P87" s="45"/>
      <c r="Q87" s="45"/>
      <c r="R87" s="45"/>
      <c r="S87" s="45"/>
      <c r="T87" s="45"/>
      <c r="U87" s="45"/>
      <c r="V87" s="45"/>
      <c r="W87" s="45"/>
      <c r="X87" s="45"/>
      <c r="Y87" s="15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s="11" customFormat="1" ht="15">
      <c r="A88" s="22" t="s">
        <v>36</v>
      </c>
      <c r="B88" s="31">
        <f aca="true" t="shared" si="16" ref="B88:M88">+B89+B92</f>
        <v>13.8</v>
      </c>
      <c r="C88" s="31">
        <f t="shared" si="16"/>
        <v>15.3</v>
      </c>
      <c r="D88" s="31">
        <f t="shared" si="16"/>
        <v>15.700000000000001</v>
      </c>
      <c r="E88" s="31">
        <f t="shared" si="16"/>
        <v>16.3</v>
      </c>
      <c r="F88" s="31">
        <f t="shared" si="16"/>
        <v>14.299999999999999</v>
      </c>
      <c r="G88" s="31">
        <f t="shared" si="16"/>
        <v>11.8</v>
      </c>
      <c r="H88" s="31">
        <f t="shared" si="16"/>
        <v>16.3</v>
      </c>
      <c r="I88" s="31">
        <f t="shared" si="16"/>
        <v>13.9</v>
      </c>
      <c r="J88" s="31">
        <f t="shared" si="16"/>
        <v>11.700000000000001</v>
      </c>
      <c r="K88" s="31">
        <f t="shared" si="16"/>
        <v>14.700000000000001</v>
      </c>
      <c r="L88" s="31">
        <f t="shared" si="16"/>
        <v>14.1</v>
      </c>
      <c r="M88" s="31">
        <f t="shared" si="16"/>
        <v>12.1</v>
      </c>
      <c r="N88" s="31">
        <f t="shared" si="14"/>
        <v>169.99999999999997</v>
      </c>
      <c r="O88" s="15"/>
      <c r="P88" s="45"/>
      <c r="Q88" s="45"/>
      <c r="R88" s="45"/>
      <c r="S88" s="45"/>
      <c r="T88" s="45"/>
      <c r="U88" s="45"/>
      <c r="V88" s="45"/>
      <c r="W88" s="45"/>
      <c r="X88" s="45"/>
      <c r="Y88" s="15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s="11" customFormat="1" ht="15">
      <c r="A89" s="22" t="s">
        <v>30</v>
      </c>
      <c r="B89" s="31">
        <f aca="true" t="shared" si="17" ref="B89:N89">SUM(B90:B91)</f>
        <v>12</v>
      </c>
      <c r="C89" s="31">
        <f t="shared" si="17"/>
        <v>13.4</v>
      </c>
      <c r="D89" s="31">
        <f t="shared" si="17"/>
        <v>13.8</v>
      </c>
      <c r="E89" s="31">
        <f t="shared" si="17"/>
        <v>14.4</v>
      </c>
      <c r="F89" s="31">
        <f t="shared" si="17"/>
        <v>12.399999999999999</v>
      </c>
      <c r="G89" s="31">
        <f t="shared" si="17"/>
        <v>9.9</v>
      </c>
      <c r="H89" s="31">
        <f t="shared" si="17"/>
        <v>14.4</v>
      </c>
      <c r="I89" s="31">
        <f t="shared" si="17"/>
        <v>12</v>
      </c>
      <c r="J89" s="31">
        <f t="shared" si="17"/>
        <v>9.8</v>
      </c>
      <c r="K89" s="31">
        <f t="shared" si="17"/>
        <v>12.8</v>
      </c>
      <c r="L89" s="31">
        <f t="shared" si="17"/>
        <v>12.2</v>
      </c>
      <c r="M89" s="31">
        <f t="shared" si="17"/>
        <v>10.2</v>
      </c>
      <c r="N89" s="31">
        <f t="shared" si="17"/>
        <v>147.3</v>
      </c>
      <c r="O89" s="15"/>
      <c r="P89" s="45"/>
      <c r="Q89" s="45"/>
      <c r="R89" s="45"/>
      <c r="S89" s="45"/>
      <c r="T89" s="45"/>
      <c r="U89" s="45"/>
      <c r="V89" s="45"/>
      <c r="W89" s="45"/>
      <c r="X89" s="45"/>
      <c r="Y89" s="15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s="11" customFormat="1" ht="15">
      <c r="A90" s="34" t="s">
        <v>32</v>
      </c>
      <c r="B90" s="23">
        <v>9.2</v>
      </c>
      <c r="C90" s="23">
        <v>11</v>
      </c>
      <c r="D90" s="23">
        <v>11.1</v>
      </c>
      <c r="E90" s="23">
        <v>12</v>
      </c>
      <c r="F90" s="23">
        <v>9.7</v>
      </c>
      <c r="G90" s="23">
        <v>7.2</v>
      </c>
      <c r="H90" s="23">
        <v>11.4</v>
      </c>
      <c r="I90" s="23">
        <v>8.8</v>
      </c>
      <c r="J90" s="23">
        <v>6.9</v>
      </c>
      <c r="K90" s="23">
        <v>9.6</v>
      </c>
      <c r="L90" s="23">
        <v>9.1</v>
      </c>
      <c r="M90" s="23">
        <v>6.5</v>
      </c>
      <c r="N90" s="23">
        <f>SUM(B90:M90)</f>
        <v>112.5</v>
      </c>
      <c r="O90" s="15"/>
      <c r="P90" s="45"/>
      <c r="Q90" s="45"/>
      <c r="R90" s="45"/>
      <c r="S90" s="45"/>
      <c r="T90" s="45"/>
      <c r="U90" s="45"/>
      <c r="V90" s="45"/>
      <c r="W90" s="45"/>
      <c r="X90" s="45"/>
      <c r="Y90" s="15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s="11" customFormat="1" ht="15">
      <c r="A91" s="34" t="s">
        <v>31</v>
      </c>
      <c r="B91" s="23">
        <v>2.8</v>
      </c>
      <c r="C91" s="23">
        <v>2.4</v>
      </c>
      <c r="D91" s="23">
        <v>2.7</v>
      </c>
      <c r="E91" s="23">
        <v>2.4</v>
      </c>
      <c r="F91" s="23">
        <v>2.7</v>
      </c>
      <c r="G91" s="23">
        <v>2.7</v>
      </c>
      <c r="H91" s="23">
        <v>3</v>
      </c>
      <c r="I91" s="23">
        <v>3.2</v>
      </c>
      <c r="J91" s="23">
        <v>2.9</v>
      </c>
      <c r="K91" s="23">
        <v>3.2</v>
      </c>
      <c r="L91" s="23">
        <v>3.1</v>
      </c>
      <c r="M91" s="23">
        <v>3.7</v>
      </c>
      <c r="N91" s="23">
        <f>SUM(B91:M91)</f>
        <v>34.8</v>
      </c>
      <c r="O91" s="15"/>
      <c r="P91" s="45"/>
      <c r="Q91" s="45"/>
      <c r="R91" s="45"/>
      <c r="S91" s="45"/>
      <c r="T91" s="45"/>
      <c r="U91" s="45"/>
      <c r="V91" s="45"/>
      <c r="W91" s="45"/>
      <c r="X91" s="45"/>
      <c r="Y91" s="15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s="11" customFormat="1" ht="15">
      <c r="A92" s="22" t="s">
        <v>35</v>
      </c>
      <c r="B92" s="23">
        <v>1.8</v>
      </c>
      <c r="C92" s="23">
        <v>1.9</v>
      </c>
      <c r="D92" s="23">
        <v>1.9</v>
      </c>
      <c r="E92" s="23">
        <v>1.9</v>
      </c>
      <c r="F92" s="23">
        <v>1.9</v>
      </c>
      <c r="G92" s="23">
        <v>1.9</v>
      </c>
      <c r="H92" s="23">
        <v>1.9</v>
      </c>
      <c r="I92" s="23">
        <v>1.9</v>
      </c>
      <c r="J92" s="23">
        <v>1.9</v>
      </c>
      <c r="K92" s="23">
        <v>1.9</v>
      </c>
      <c r="L92" s="23">
        <v>1.9</v>
      </c>
      <c r="M92" s="23">
        <v>1.9</v>
      </c>
      <c r="N92" s="23">
        <f>SUM(B92:M92)</f>
        <v>22.699999999999996</v>
      </c>
      <c r="O92" s="15"/>
      <c r="P92" s="45"/>
      <c r="Q92" s="45"/>
      <c r="R92" s="45"/>
      <c r="S92" s="45"/>
      <c r="T92" s="45"/>
      <c r="U92" s="45"/>
      <c r="V92" s="45"/>
      <c r="W92" s="45"/>
      <c r="X92" s="45"/>
      <c r="Y92" s="15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93" s="11" customFormat="1" ht="15.75">
      <c r="A93" s="22" t="s">
        <v>37</v>
      </c>
      <c r="B93" s="31">
        <f aca="true" t="shared" si="18" ref="B93:N93">+B81-B88</f>
        <v>65.7</v>
      </c>
      <c r="C93" s="31">
        <f t="shared" si="18"/>
        <v>60.3</v>
      </c>
      <c r="D93" s="31">
        <f t="shared" si="18"/>
        <v>63.79999999999998</v>
      </c>
      <c r="E93" s="31">
        <f t="shared" si="18"/>
        <v>61.3</v>
      </c>
      <c r="F93" s="31">
        <f t="shared" si="18"/>
        <v>64.10000000000001</v>
      </c>
      <c r="G93" s="31">
        <f t="shared" si="18"/>
        <v>62.10000000000001</v>
      </c>
      <c r="H93" s="31">
        <f t="shared" si="18"/>
        <v>72</v>
      </c>
      <c r="I93" s="31">
        <f t="shared" si="18"/>
        <v>64.69999999999999</v>
      </c>
      <c r="J93" s="31">
        <f t="shared" si="18"/>
        <v>68.6</v>
      </c>
      <c r="K93" s="31">
        <f t="shared" si="18"/>
        <v>67.39999999999999</v>
      </c>
      <c r="L93" s="31">
        <f t="shared" si="18"/>
        <v>66.8</v>
      </c>
      <c r="M93" s="31">
        <f t="shared" si="18"/>
        <v>79.10000000000001</v>
      </c>
      <c r="N93" s="31">
        <f t="shared" si="18"/>
        <v>795.8999999999999</v>
      </c>
      <c r="O93" s="36"/>
      <c r="P93" s="52"/>
      <c r="Q93" s="51"/>
      <c r="R93" s="51"/>
      <c r="S93" s="51"/>
      <c r="T93" s="51"/>
      <c r="U93" s="51"/>
      <c r="V93" s="51"/>
      <c r="W93" s="51"/>
      <c r="X93" s="51"/>
      <c r="Y93" s="36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>
        <f aca="true" t="shared" si="19" ref="BU93:CO93">+BU81-BU88</f>
        <v>0</v>
      </c>
      <c r="BV93" s="7">
        <f t="shared" si="19"/>
        <v>0</v>
      </c>
      <c r="BW93" s="7">
        <f t="shared" si="19"/>
        <v>0</v>
      </c>
      <c r="BX93" s="7">
        <f t="shared" si="19"/>
        <v>0</v>
      </c>
      <c r="BY93" s="7">
        <f t="shared" si="19"/>
        <v>0</v>
      </c>
      <c r="BZ93" s="7">
        <f t="shared" si="19"/>
        <v>0</v>
      </c>
      <c r="CA93" s="7">
        <f t="shared" si="19"/>
        <v>0</v>
      </c>
      <c r="CB93" s="7">
        <f t="shared" si="19"/>
        <v>0</v>
      </c>
      <c r="CC93" s="7">
        <f t="shared" si="19"/>
        <v>0</v>
      </c>
      <c r="CD93" s="7">
        <f t="shared" si="19"/>
        <v>0</v>
      </c>
      <c r="CE93" s="7">
        <f t="shared" si="19"/>
        <v>0</v>
      </c>
      <c r="CF93" s="7">
        <f t="shared" si="19"/>
        <v>0</v>
      </c>
      <c r="CG93" s="7">
        <f t="shared" si="19"/>
        <v>0</v>
      </c>
      <c r="CH93" s="7">
        <f t="shared" si="19"/>
        <v>0</v>
      </c>
      <c r="CI93" s="7">
        <f t="shared" si="19"/>
        <v>0</v>
      </c>
      <c r="CJ93" s="7">
        <f t="shared" si="19"/>
        <v>0</v>
      </c>
      <c r="CK93" s="7">
        <f t="shared" si="19"/>
        <v>0</v>
      </c>
      <c r="CL93" s="7">
        <f t="shared" si="19"/>
        <v>0</v>
      </c>
      <c r="CM93" s="7">
        <f t="shared" si="19"/>
        <v>0</v>
      </c>
      <c r="CN93" s="7">
        <f t="shared" si="19"/>
        <v>0</v>
      </c>
      <c r="CO93" s="7">
        <f t="shared" si="19"/>
        <v>0</v>
      </c>
    </row>
    <row r="94" spans="1:50" s="11" customFormat="1" ht="15">
      <c r="A94" s="22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15"/>
      <c r="P94" s="45"/>
      <c r="Q94" s="45"/>
      <c r="R94" s="45"/>
      <c r="S94" s="45"/>
      <c r="T94" s="45"/>
      <c r="U94" s="45"/>
      <c r="V94" s="45"/>
      <c r="W94" s="45"/>
      <c r="X94" s="45"/>
      <c r="Y94" s="15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s="11" customFormat="1" ht="15">
      <c r="A95" s="32">
        <v>2002</v>
      </c>
      <c r="B95" s="27" t="s">
        <v>1</v>
      </c>
      <c r="C95" s="27" t="s">
        <v>2</v>
      </c>
      <c r="D95" s="27" t="s">
        <v>20</v>
      </c>
      <c r="E95" s="27" t="s">
        <v>21</v>
      </c>
      <c r="F95" s="27" t="s">
        <v>5</v>
      </c>
      <c r="G95" s="33" t="s">
        <v>22</v>
      </c>
      <c r="H95" s="27" t="s">
        <v>23</v>
      </c>
      <c r="I95" s="27" t="s">
        <v>24</v>
      </c>
      <c r="J95" s="27" t="s">
        <v>25</v>
      </c>
      <c r="K95" s="27" t="s">
        <v>26</v>
      </c>
      <c r="L95" s="27" t="s">
        <v>27</v>
      </c>
      <c r="M95" s="27" t="s">
        <v>28</v>
      </c>
      <c r="N95" s="27" t="s">
        <v>13</v>
      </c>
      <c r="O95" s="15"/>
      <c r="P95" s="45"/>
      <c r="Q95" s="45"/>
      <c r="R95" s="45"/>
      <c r="S95" s="45"/>
      <c r="T95" s="45"/>
      <c r="U95" s="45"/>
      <c r="V95" s="45"/>
      <c r="W95" s="45"/>
      <c r="X95" s="45"/>
      <c r="Y95" s="15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s="11" customFormat="1" ht="15">
      <c r="A96" s="22" t="s">
        <v>29</v>
      </c>
      <c r="B96" s="31">
        <f aca="true" t="shared" si="20" ref="B96:M96">+B97+B102</f>
        <v>91.89999999999999</v>
      </c>
      <c r="C96" s="31">
        <f t="shared" si="20"/>
        <v>94.7</v>
      </c>
      <c r="D96" s="31">
        <f t="shared" si="20"/>
        <v>93.89999999999998</v>
      </c>
      <c r="E96" s="31">
        <f t="shared" si="20"/>
        <v>95.4</v>
      </c>
      <c r="F96" s="31">
        <f t="shared" si="20"/>
        <v>109</v>
      </c>
      <c r="G96" s="31">
        <f t="shared" si="20"/>
        <v>108.39999999999999</v>
      </c>
      <c r="H96" s="31">
        <f t="shared" si="20"/>
        <v>108.5</v>
      </c>
      <c r="I96" s="31">
        <f t="shared" si="20"/>
        <v>103.9</v>
      </c>
      <c r="J96" s="31">
        <f t="shared" si="20"/>
        <v>101.39999999999999</v>
      </c>
      <c r="K96" s="31">
        <f t="shared" si="20"/>
        <v>101.7</v>
      </c>
      <c r="L96" s="31">
        <f t="shared" si="20"/>
        <v>106.6</v>
      </c>
      <c r="M96" s="31">
        <f t="shared" si="20"/>
        <v>107.39999999999999</v>
      </c>
      <c r="N96" s="31">
        <f aca="true" t="shared" si="21" ref="N96:N103">SUM(B96:M96)</f>
        <v>1222.8</v>
      </c>
      <c r="O96" s="15"/>
      <c r="P96" s="45"/>
      <c r="Q96" s="45"/>
      <c r="R96" s="45"/>
      <c r="S96" s="45"/>
      <c r="T96" s="45"/>
      <c r="U96" s="45"/>
      <c r="V96" s="45"/>
      <c r="W96" s="45"/>
      <c r="X96" s="45"/>
      <c r="Y96" s="15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s="11" customFormat="1" ht="15">
      <c r="A97" s="22" t="s">
        <v>30</v>
      </c>
      <c r="B97" s="31">
        <f aca="true" t="shared" si="22" ref="B97:M97">SUM(B98:B101)</f>
        <v>84.3</v>
      </c>
      <c r="C97" s="31">
        <f t="shared" si="22"/>
        <v>87.10000000000001</v>
      </c>
      <c r="D97" s="31">
        <f t="shared" si="22"/>
        <v>86.29999999999998</v>
      </c>
      <c r="E97" s="31">
        <f t="shared" si="22"/>
        <v>87.7</v>
      </c>
      <c r="F97" s="31">
        <f t="shared" si="22"/>
        <v>101.3</v>
      </c>
      <c r="G97" s="31">
        <f t="shared" si="22"/>
        <v>100.69999999999999</v>
      </c>
      <c r="H97" s="31">
        <f t="shared" si="22"/>
        <v>100.8</v>
      </c>
      <c r="I97" s="31">
        <f t="shared" si="22"/>
        <v>96.2</v>
      </c>
      <c r="J97" s="31">
        <f t="shared" si="22"/>
        <v>93.69999999999999</v>
      </c>
      <c r="K97" s="31">
        <f t="shared" si="22"/>
        <v>94</v>
      </c>
      <c r="L97" s="31">
        <f t="shared" si="22"/>
        <v>98.89999999999999</v>
      </c>
      <c r="M97" s="31">
        <f t="shared" si="22"/>
        <v>99.6</v>
      </c>
      <c r="N97" s="31">
        <f t="shared" si="21"/>
        <v>1130.6</v>
      </c>
      <c r="O97" s="15"/>
      <c r="P97" s="45"/>
      <c r="Q97" s="45"/>
      <c r="R97" s="45"/>
      <c r="S97" s="45"/>
      <c r="T97" s="45"/>
      <c r="U97" s="45"/>
      <c r="V97" s="45"/>
      <c r="W97" s="45"/>
      <c r="X97" s="45"/>
      <c r="Y97" s="15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s="11" customFormat="1" ht="15">
      <c r="A98" s="34" t="s">
        <v>31</v>
      </c>
      <c r="B98" s="23">
        <v>47.5</v>
      </c>
      <c r="C98" s="23">
        <v>48.8</v>
      </c>
      <c r="D98" s="23">
        <v>56.3</v>
      </c>
      <c r="E98" s="23">
        <v>53.7</v>
      </c>
      <c r="F98" s="23">
        <v>54.1</v>
      </c>
      <c r="G98" s="23">
        <v>49.8</v>
      </c>
      <c r="H98" s="23">
        <v>50.6</v>
      </c>
      <c r="I98" s="23">
        <v>53</v>
      </c>
      <c r="J98" s="23">
        <v>47.3</v>
      </c>
      <c r="K98" s="23">
        <v>49.6</v>
      </c>
      <c r="L98" s="23">
        <v>49.4</v>
      </c>
      <c r="M98" s="23">
        <v>61.2</v>
      </c>
      <c r="N98" s="23">
        <f t="shared" si="21"/>
        <v>621.3000000000002</v>
      </c>
      <c r="O98" s="15"/>
      <c r="P98" s="45"/>
      <c r="Q98" s="45"/>
      <c r="R98" s="45"/>
      <c r="S98" s="45"/>
      <c r="T98" s="45"/>
      <c r="U98" s="45"/>
      <c r="V98" s="45"/>
      <c r="W98" s="45"/>
      <c r="X98" s="45"/>
      <c r="Y98" s="15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s="11" customFormat="1" ht="15.75">
      <c r="A99" s="35" t="s">
        <v>32</v>
      </c>
      <c r="B99" s="23">
        <v>19</v>
      </c>
      <c r="C99" s="23">
        <v>21.6</v>
      </c>
      <c r="D99" s="23">
        <v>13.8</v>
      </c>
      <c r="E99" s="23">
        <v>16.2</v>
      </c>
      <c r="F99" s="23">
        <v>28.1</v>
      </c>
      <c r="G99" s="23">
        <v>28.9</v>
      </c>
      <c r="H99" s="23">
        <v>24.9</v>
      </c>
      <c r="I99" s="23">
        <v>25.4</v>
      </c>
      <c r="J99" s="23">
        <v>23.7</v>
      </c>
      <c r="K99" s="23">
        <v>26.8</v>
      </c>
      <c r="L99" s="23">
        <v>24.9</v>
      </c>
      <c r="M99" s="23">
        <v>14.6</v>
      </c>
      <c r="N99" s="23">
        <f t="shared" si="21"/>
        <v>267.90000000000003</v>
      </c>
      <c r="O99" s="15"/>
      <c r="P99" s="45"/>
      <c r="Q99" s="45"/>
      <c r="R99" s="45"/>
      <c r="S99" s="45"/>
      <c r="T99" s="45"/>
      <c r="U99" s="45"/>
      <c r="V99" s="45"/>
      <c r="W99" s="45"/>
      <c r="X99" s="45"/>
      <c r="Y99" s="15"/>
      <c r="Z99" s="3"/>
      <c r="AA99" s="3"/>
      <c r="AB99" s="3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s="11" customFormat="1" ht="15">
      <c r="A100" s="35" t="s">
        <v>33</v>
      </c>
      <c r="B100" s="23">
        <v>17.7</v>
      </c>
      <c r="C100" s="23">
        <v>16.7</v>
      </c>
      <c r="D100" s="23">
        <v>16.1</v>
      </c>
      <c r="E100" s="23">
        <v>17.8</v>
      </c>
      <c r="F100" s="23">
        <v>19</v>
      </c>
      <c r="G100" s="23">
        <v>22</v>
      </c>
      <c r="H100" s="23">
        <v>25.2</v>
      </c>
      <c r="I100" s="23">
        <v>17.8</v>
      </c>
      <c r="J100" s="23">
        <v>22.6</v>
      </c>
      <c r="K100" s="23">
        <v>17.6</v>
      </c>
      <c r="L100" s="23">
        <v>24.5</v>
      </c>
      <c r="M100" s="23">
        <v>23.7</v>
      </c>
      <c r="N100" s="23">
        <f t="shared" si="21"/>
        <v>240.7</v>
      </c>
      <c r="O100" s="15"/>
      <c r="P100" s="45"/>
      <c r="Q100" s="45"/>
      <c r="R100" s="45"/>
      <c r="S100" s="45"/>
      <c r="T100" s="45"/>
      <c r="U100" s="45"/>
      <c r="V100" s="45"/>
      <c r="W100" s="45"/>
      <c r="X100" s="45"/>
      <c r="Y100" s="15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s="11" customFormat="1" ht="15">
      <c r="A101" s="34" t="s">
        <v>34</v>
      </c>
      <c r="B101" s="23">
        <v>0.1</v>
      </c>
      <c r="C101" s="23">
        <v>0</v>
      </c>
      <c r="D101" s="23">
        <v>0.1</v>
      </c>
      <c r="E101" s="23">
        <v>0</v>
      </c>
      <c r="F101" s="23">
        <v>0.1</v>
      </c>
      <c r="G101" s="23">
        <v>0</v>
      </c>
      <c r="H101" s="23">
        <v>0.1</v>
      </c>
      <c r="I101" s="23">
        <v>0</v>
      </c>
      <c r="J101" s="23">
        <v>0.1</v>
      </c>
      <c r="K101" s="23">
        <v>0</v>
      </c>
      <c r="L101" s="23">
        <v>0.1</v>
      </c>
      <c r="M101" s="23">
        <v>0.1</v>
      </c>
      <c r="N101" s="23">
        <f t="shared" si="21"/>
        <v>0.7</v>
      </c>
      <c r="O101" s="15"/>
      <c r="P101" s="45"/>
      <c r="Q101" s="45"/>
      <c r="R101" s="45"/>
      <c r="S101" s="45"/>
      <c r="T101" s="45"/>
      <c r="U101" s="45"/>
      <c r="V101" s="45"/>
      <c r="W101" s="45"/>
      <c r="X101" s="45"/>
      <c r="Y101" s="15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s="11" customFormat="1" ht="15">
      <c r="A102" s="22" t="s">
        <v>35</v>
      </c>
      <c r="B102" s="23">
        <v>7.6</v>
      </c>
      <c r="C102" s="23">
        <v>7.6</v>
      </c>
      <c r="D102" s="23">
        <v>7.6</v>
      </c>
      <c r="E102" s="23">
        <v>7.7</v>
      </c>
      <c r="F102" s="23">
        <v>7.7</v>
      </c>
      <c r="G102" s="23">
        <v>7.7</v>
      </c>
      <c r="H102" s="23">
        <v>7.7</v>
      </c>
      <c r="I102" s="23">
        <v>7.7</v>
      </c>
      <c r="J102" s="23">
        <v>7.7</v>
      </c>
      <c r="K102" s="23">
        <v>7.7</v>
      </c>
      <c r="L102" s="23">
        <v>7.7</v>
      </c>
      <c r="M102" s="23">
        <v>7.8</v>
      </c>
      <c r="N102" s="23">
        <f t="shared" si="21"/>
        <v>92.2</v>
      </c>
      <c r="O102" s="15"/>
      <c r="P102" s="45"/>
      <c r="Q102" s="45"/>
      <c r="R102" s="45"/>
      <c r="S102" s="45"/>
      <c r="T102" s="45"/>
      <c r="U102" s="45"/>
      <c r="V102" s="45"/>
      <c r="W102" s="45"/>
      <c r="X102" s="45"/>
      <c r="Y102" s="15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s="11" customFormat="1" ht="15">
      <c r="A103" s="22" t="s">
        <v>36</v>
      </c>
      <c r="B103" s="31">
        <f aca="true" t="shared" si="23" ref="B103:M103">+B104+B107</f>
        <v>13.9</v>
      </c>
      <c r="C103" s="31">
        <f t="shared" si="23"/>
        <v>15.8</v>
      </c>
      <c r="D103" s="31">
        <f t="shared" si="23"/>
        <v>14.899999999999999</v>
      </c>
      <c r="E103" s="31">
        <f t="shared" si="23"/>
        <v>18.4</v>
      </c>
      <c r="F103" s="31">
        <f t="shared" si="23"/>
        <v>20.1</v>
      </c>
      <c r="G103" s="31">
        <f t="shared" si="23"/>
        <v>21.7</v>
      </c>
      <c r="H103" s="31">
        <f t="shared" si="23"/>
        <v>20.1</v>
      </c>
      <c r="I103" s="31">
        <f t="shared" si="23"/>
        <v>19.9</v>
      </c>
      <c r="J103" s="31">
        <f t="shared" si="23"/>
        <v>24.5</v>
      </c>
      <c r="K103" s="31">
        <f t="shared" si="23"/>
        <v>23.1</v>
      </c>
      <c r="L103" s="31">
        <f t="shared" si="23"/>
        <v>25.500000000000004</v>
      </c>
      <c r="M103" s="31">
        <f t="shared" si="23"/>
        <v>25.6</v>
      </c>
      <c r="N103" s="31">
        <f t="shared" si="21"/>
        <v>243.5</v>
      </c>
      <c r="O103" s="15"/>
      <c r="P103" s="45"/>
      <c r="Q103" s="45"/>
      <c r="R103" s="45"/>
      <c r="S103" s="45"/>
      <c r="T103" s="45"/>
      <c r="U103" s="45"/>
      <c r="V103" s="45"/>
      <c r="W103" s="45"/>
      <c r="X103" s="45"/>
      <c r="Y103" s="15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s="11" customFormat="1" ht="15">
      <c r="A104" s="22" t="s">
        <v>30</v>
      </c>
      <c r="B104" s="31">
        <f aca="true" t="shared" si="24" ref="B104:N104">SUM(B105:B106)</f>
        <v>11.5</v>
      </c>
      <c r="C104" s="31">
        <f t="shared" si="24"/>
        <v>13.3</v>
      </c>
      <c r="D104" s="31">
        <f t="shared" si="24"/>
        <v>12.399999999999999</v>
      </c>
      <c r="E104" s="31">
        <f t="shared" si="24"/>
        <v>15.899999999999999</v>
      </c>
      <c r="F104" s="31">
        <f t="shared" si="24"/>
        <v>17.6</v>
      </c>
      <c r="G104" s="31">
        <f t="shared" si="24"/>
        <v>19.2</v>
      </c>
      <c r="H104" s="31">
        <f t="shared" si="24"/>
        <v>17.6</v>
      </c>
      <c r="I104" s="31">
        <f t="shared" si="24"/>
        <v>17.4</v>
      </c>
      <c r="J104" s="31">
        <f t="shared" si="24"/>
        <v>22</v>
      </c>
      <c r="K104" s="31">
        <f t="shared" si="24"/>
        <v>20.6</v>
      </c>
      <c r="L104" s="31">
        <f t="shared" si="24"/>
        <v>22.900000000000002</v>
      </c>
      <c r="M104" s="31">
        <f t="shared" si="24"/>
        <v>23</v>
      </c>
      <c r="N104" s="31">
        <f t="shared" si="24"/>
        <v>213.39999999999998</v>
      </c>
      <c r="O104" s="15"/>
      <c r="P104" s="45"/>
      <c r="Q104" s="45"/>
      <c r="R104" s="45"/>
      <c r="S104" s="45"/>
      <c r="T104" s="45"/>
      <c r="U104" s="45"/>
      <c r="V104" s="45"/>
      <c r="W104" s="45"/>
      <c r="X104" s="45"/>
      <c r="Y104" s="15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s="11" customFormat="1" ht="15">
      <c r="A105" s="35" t="s">
        <v>32</v>
      </c>
      <c r="B105" s="23">
        <v>8.4</v>
      </c>
      <c r="C105" s="23">
        <v>10.8</v>
      </c>
      <c r="D105" s="23">
        <v>9.7</v>
      </c>
      <c r="E105" s="23">
        <v>13.1</v>
      </c>
      <c r="F105" s="23">
        <v>14.8</v>
      </c>
      <c r="G105" s="23">
        <v>16.9</v>
      </c>
      <c r="H105" s="23">
        <v>14.6</v>
      </c>
      <c r="I105" s="23">
        <v>14</v>
      </c>
      <c r="J105" s="23">
        <v>18.9</v>
      </c>
      <c r="K105" s="23">
        <v>17.5</v>
      </c>
      <c r="L105" s="23">
        <v>19.6</v>
      </c>
      <c r="M105" s="23">
        <v>19.2</v>
      </c>
      <c r="N105" s="23">
        <f>SUM(B105:M105)</f>
        <v>177.49999999999997</v>
      </c>
      <c r="O105" s="15"/>
      <c r="P105" s="45"/>
      <c r="Q105" s="45"/>
      <c r="R105" s="45"/>
      <c r="S105" s="45"/>
      <c r="T105" s="45"/>
      <c r="U105" s="45"/>
      <c r="V105" s="45"/>
      <c r="W105" s="45"/>
      <c r="X105" s="45"/>
      <c r="Y105" s="15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s="11" customFormat="1" ht="15">
      <c r="A106" s="34" t="s">
        <v>31</v>
      </c>
      <c r="B106" s="23">
        <v>3.1</v>
      </c>
      <c r="C106" s="23">
        <v>2.5</v>
      </c>
      <c r="D106" s="23">
        <v>2.7</v>
      </c>
      <c r="E106" s="23">
        <v>2.8</v>
      </c>
      <c r="F106" s="23">
        <v>2.8</v>
      </c>
      <c r="G106" s="23">
        <v>2.3</v>
      </c>
      <c r="H106" s="23">
        <v>3</v>
      </c>
      <c r="I106" s="23">
        <v>3.4</v>
      </c>
      <c r="J106" s="23">
        <v>3.1</v>
      </c>
      <c r="K106" s="23">
        <v>3.1</v>
      </c>
      <c r="L106" s="23">
        <v>3.3</v>
      </c>
      <c r="M106" s="23">
        <v>3.8</v>
      </c>
      <c r="N106" s="23">
        <f>SUM(B106:M106)</f>
        <v>35.9</v>
      </c>
      <c r="O106" s="15"/>
      <c r="P106" s="45"/>
      <c r="Q106" s="45"/>
      <c r="R106" s="45"/>
      <c r="S106" s="45"/>
      <c r="T106" s="45"/>
      <c r="U106" s="45"/>
      <c r="V106" s="45"/>
      <c r="W106" s="45"/>
      <c r="X106" s="45"/>
      <c r="Y106" s="15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s="11" customFormat="1" ht="15">
      <c r="A107" s="22" t="s">
        <v>35</v>
      </c>
      <c r="B107" s="23">
        <v>2.4</v>
      </c>
      <c r="C107" s="23">
        <v>2.5</v>
      </c>
      <c r="D107" s="23">
        <v>2.5</v>
      </c>
      <c r="E107" s="23">
        <v>2.5</v>
      </c>
      <c r="F107" s="23">
        <v>2.5</v>
      </c>
      <c r="G107" s="23">
        <v>2.5</v>
      </c>
      <c r="H107" s="23">
        <v>2.5</v>
      </c>
      <c r="I107" s="23">
        <v>2.5</v>
      </c>
      <c r="J107" s="23">
        <v>2.5</v>
      </c>
      <c r="K107" s="23">
        <v>2.5</v>
      </c>
      <c r="L107" s="23">
        <v>2.6</v>
      </c>
      <c r="M107" s="23">
        <v>2.6</v>
      </c>
      <c r="N107" s="23">
        <f>SUM(B107:M107)</f>
        <v>30.1</v>
      </c>
      <c r="O107" s="15"/>
      <c r="P107" s="45"/>
      <c r="Q107" s="45"/>
      <c r="R107" s="45"/>
      <c r="S107" s="45"/>
      <c r="T107" s="45"/>
      <c r="U107" s="45"/>
      <c r="V107" s="45"/>
      <c r="W107" s="45"/>
      <c r="X107" s="45"/>
      <c r="Y107" s="15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s="11" customFormat="1" ht="15">
      <c r="A108" s="22" t="s">
        <v>37</v>
      </c>
      <c r="B108" s="31">
        <f aca="true" t="shared" si="25" ref="B108:N108">+B96-B103</f>
        <v>77.99999999999999</v>
      </c>
      <c r="C108" s="31">
        <f t="shared" si="25"/>
        <v>78.9</v>
      </c>
      <c r="D108" s="31">
        <f t="shared" si="25"/>
        <v>78.99999999999997</v>
      </c>
      <c r="E108" s="31">
        <f t="shared" si="25"/>
        <v>77</v>
      </c>
      <c r="F108" s="31">
        <f t="shared" si="25"/>
        <v>88.9</v>
      </c>
      <c r="G108" s="31">
        <f t="shared" si="25"/>
        <v>86.69999999999999</v>
      </c>
      <c r="H108" s="31">
        <f t="shared" si="25"/>
        <v>88.4</v>
      </c>
      <c r="I108" s="31">
        <f t="shared" si="25"/>
        <v>84</v>
      </c>
      <c r="J108" s="31">
        <f t="shared" si="25"/>
        <v>76.89999999999999</v>
      </c>
      <c r="K108" s="31">
        <f t="shared" si="25"/>
        <v>78.6</v>
      </c>
      <c r="L108" s="31">
        <f t="shared" si="25"/>
        <v>81.1</v>
      </c>
      <c r="M108" s="31">
        <f t="shared" si="25"/>
        <v>81.79999999999998</v>
      </c>
      <c r="N108" s="31">
        <f t="shared" si="25"/>
        <v>979.3</v>
      </c>
      <c r="O108" s="36"/>
      <c r="P108" s="51"/>
      <c r="Q108" s="51"/>
      <c r="R108" s="51"/>
      <c r="S108" s="51"/>
      <c r="T108" s="45"/>
      <c r="U108" s="45"/>
      <c r="V108" s="45"/>
      <c r="W108" s="45"/>
      <c r="X108" s="45"/>
      <c r="Y108" s="15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s="11" customFormat="1" ht="15">
      <c r="A109" s="1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15"/>
      <c r="P109" s="45"/>
      <c r="Q109" s="45"/>
      <c r="R109" s="45"/>
      <c r="S109" s="45"/>
      <c r="T109" s="45"/>
      <c r="U109" s="45"/>
      <c r="V109" s="45"/>
      <c r="W109" s="45"/>
      <c r="X109" s="45"/>
      <c r="Y109" s="15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s="11" customFormat="1" ht="15">
      <c r="A110" s="32">
        <v>2003</v>
      </c>
      <c r="B110" s="27" t="s">
        <v>1</v>
      </c>
      <c r="C110" s="27" t="s">
        <v>2</v>
      </c>
      <c r="D110" s="27" t="s">
        <v>20</v>
      </c>
      <c r="E110" s="27" t="s">
        <v>21</v>
      </c>
      <c r="F110" s="27" t="s">
        <v>5</v>
      </c>
      <c r="G110" s="33" t="s">
        <v>22</v>
      </c>
      <c r="H110" s="27" t="s">
        <v>23</v>
      </c>
      <c r="I110" s="27" t="s">
        <v>24</v>
      </c>
      <c r="J110" s="27" t="s">
        <v>25</v>
      </c>
      <c r="K110" s="27" t="s">
        <v>26</v>
      </c>
      <c r="L110" s="27" t="s">
        <v>27</v>
      </c>
      <c r="M110" s="27" t="s">
        <v>28</v>
      </c>
      <c r="N110" s="27" t="s">
        <v>13</v>
      </c>
      <c r="O110" s="15"/>
      <c r="P110" s="45"/>
      <c r="Q110" s="45"/>
      <c r="R110" s="45"/>
      <c r="S110" s="45"/>
      <c r="T110" s="45"/>
      <c r="U110" s="45"/>
      <c r="V110" s="45"/>
      <c r="W110" s="45"/>
      <c r="X110" s="45"/>
      <c r="Y110" s="15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s="11" customFormat="1" ht="15">
      <c r="A111" s="22" t="s">
        <v>29</v>
      </c>
      <c r="B111" s="31">
        <f aca="true" t="shared" si="26" ref="B111:M111">+B112+B117</f>
        <v>109.6</v>
      </c>
      <c r="C111" s="31">
        <f t="shared" si="26"/>
        <v>107.19999999999999</v>
      </c>
      <c r="D111" s="31">
        <f t="shared" si="26"/>
        <v>115.5</v>
      </c>
      <c r="E111" s="31">
        <f t="shared" si="26"/>
        <v>103.80000000000001</v>
      </c>
      <c r="F111" s="31">
        <f t="shared" si="26"/>
        <v>113.2</v>
      </c>
      <c r="G111" s="31">
        <f t="shared" si="26"/>
        <v>111.4</v>
      </c>
      <c r="H111" s="31">
        <f t="shared" si="26"/>
        <v>107.39999999999999</v>
      </c>
      <c r="I111" s="31">
        <f t="shared" si="26"/>
        <v>121.9</v>
      </c>
      <c r="J111" s="31">
        <f t="shared" si="26"/>
        <v>122.6</v>
      </c>
      <c r="K111" s="31">
        <f t="shared" si="26"/>
        <v>133.29999999999998</v>
      </c>
      <c r="L111" s="31">
        <f t="shared" si="26"/>
        <v>116.80000000000001</v>
      </c>
      <c r="M111" s="31">
        <f t="shared" si="26"/>
        <v>150.79999999999998</v>
      </c>
      <c r="N111" s="31">
        <f aca="true" t="shared" si="27" ref="N111:N118">SUM(B111:M111)</f>
        <v>1413.4999999999998</v>
      </c>
      <c r="O111" s="31" t="e">
        <f>+O113+#REF!+O116+O117</f>
        <v>#REF!</v>
      </c>
      <c r="P111" s="53"/>
      <c r="Q111" s="45"/>
      <c r="R111" s="45"/>
      <c r="S111" s="45"/>
      <c r="T111" s="45"/>
      <c r="U111" s="45"/>
      <c r="V111" s="45"/>
      <c r="W111" s="45"/>
      <c r="X111" s="45"/>
      <c r="Y111" s="15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s="11" customFormat="1" ht="15">
      <c r="A112" s="22" t="s">
        <v>30</v>
      </c>
      <c r="B112" s="31">
        <f aca="true" t="shared" si="28" ref="B112:M112">SUM(B113:B116)</f>
        <v>97.6</v>
      </c>
      <c r="C112" s="31">
        <f t="shared" si="28"/>
        <v>95.19999999999999</v>
      </c>
      <c r="D112" s="31">
        <f t="shared" si="28"/>
        <v>103.5</v>
      </c>
      <c r="E112" s="31">
        <f t="shared" si="28"/>
        <v>91.80000000000001</v>
      </c>
      <c r="F112" s="31">
        <f t="shared" si="28"/>
        <v>101.2</v>
      </c>
      <c r="G112" s="31">
        <f t="shared" si="28"/>
        <v>99.4</v>
      </c>
      <c r="H112" s="31">
        <f t="shared" si="28"/>
        <v>95.39999999999999</v>
      </c>
      <c r="I112" s="31">
        <f t="shared" si="28"/>
        <v>109.9</v>
      </c>
      <c r="J112" s="31">
        <f t="shared" si="28"/>
        <v>110.6</v>
      </c>
      <c r="K112" s="31">
        <f t="shared" si="28"/>
        <v>121.29999999999998</v>
      </c>
      <c r="L112" s="31">
        <f t="shared" si="28"/>
        <v>104.80000000000001</v>
      </c>
      <c r="M112" s="31">
        <f t="shared" si="28"/>
        <v>138.79999999999998</v>
      </c>
      <c r="N112" s="31">
        <f t="shared" si="27"/>
        <v>1269.4999999999998</v>
      </c>
      <c r="O112" s="31"/>
      <c r="P112" s="53"/>
      <c r="Q112" s="45"/>
      <c r="R112" s="45"/>
      <c r="S112" s="45"/>
      <c r="T112" s="45"/>
      <c r="U112" s="45"/>
      <c r="V112" s="45"/>
      <c r="W112" s="45"/>
      <c r="X112" s="45"/>
      <c r="Y112" s="15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s="11" customFormat="1" ht="15">
      <c r="A113" s="34" t="s">
        <v>38</v>
      </c>
      <c r="B113" s="23">
        <v>47.1</v>
      </c>
      <c r="C113" s="23">
        <v>50</v>
      </c>
      <c r="D113" s="23">
        <v>57</v>
      </c>
      <c r="E113" s="23">
        <v>55.7</v>
      </c>
      <c r="F113" s="23">
        <v>60.4</v>
      </c>
      <c r="G113" s="23">
        <v>54</v>
      </c>
      <c r="H113" s="23">
        <v>54.5</v>
      </c>
      <c r="I113" s="23">
        <v>57.2</v>
      </c>
      <c r="J113" s="23">
        <v>57.7</v>
      </c>
      <c r="K113" s="23">
        <v>58.4</v>
      </c>
      <c r="L113" s="23">
        <v>53.7</v>
      </c>
      <c r="M113" s="23">
        <v>71.3</v>
      </c>
      <c r="N113" s="23">
        <f t="shared" si="27"/>
        <v>677</v>
      </c>
      <c r="O113" s="23">
        <f aca="true" t="shared" si="29" ref="O113:O118">SUM(B113:M113)</f>
        <v>677</v>
      </c>
      <c r="P113" s="53"/>
      <c r="Q113" s="45"/>
      <c r="R113" s="45"/>
      <c r="S113" s="45"/>
      <c r="T113" s="45"/>
      <c r="U113" s="45"/>
      <c r="V113" s="45"/>
      <c r="W113" s="45"/>
      <c r="X113" s="45"/>
      <c r="Y113" s="15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s="11" customFormat="1" ht="15">
      <c r="A114" s="35" t="s">
        <v>32</v>
      </c>
      <c r="B114" s="23">
        <v>31.1</v>
      </c>
      <c r="C114" s="23">
        <v>24.6</v>
      </c>
      <c r="D114" s="23">
        <v>23.8</v>
      </c>
      <c r="E114" s="23">
        <v>15.4</v>
      </c>
      <c r="F114" s="23">
        <v>19</v>
      </c>
      <c r="G114" s="23">
        <v>24.4</v>
      </c>
      <c r="H114" s="23">
        <v>19.1</v>
      </c>
      <c r="I114" s="23">
        <v>31.2</v>
      </c>
      <c r="J114" s="23">
        <v>24.2</v>
      </c>
      <c r="K114" s="23">
        <v>38.2</v>
      </c>
      <c r="L114" s="23">
        <v>27.1</v>
      </c>
      <c r="M114" s="23">
        <v>35.5</v>
      </c>
      <c r="N114" s="23">
        <f t="shared" si="27"/>
        <v>313.6</v>
      </c>
      <c r="O114" s="23">
        <f t="shared" si="29"/>
        <v>313.6</v>
      </c>
      <c r="P114" s="53"/>
      <c r="Q114" s="45"/>
      <c r="R114" s="45"/>
      <c r="S114" s="45"/>
      <c r="T114" s="45"/>
      <c r="U114" s="45"/>
      <c r="V114" s="45"/>
      <c r="W114" s="45"/>
      <c r="X114" s="45"/>
      <c r="Y114" s="15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s="11" customFormat="1" ht="15">
      <c r="A115" s="35" t="s">
        <v>33</v>
      </c>
      <c r="B115" s="23">
        <v>19.3</v>
      </c>
      <c r="C115" s="23">
        <v>20.5</v>
      </c>
      <c r="D115" s="23">
        <v>22.6</v>
      </c>
      <c r="E115" s="23">
        <v>20.6</v>
      </c>
      <c r="F115" s="23">
        <v>21.7</v>
      </c>
      <c r="G115" s="23">
        <v>20.9</v>
      </c>
      <c r="H115" s="23">
        <v>21.7</v>
      </c>
      <c r="I115" s="23">
        <v>21.4</v>
      </c>
      <c r="J115" s="23">
        <v>28.6</v>
      </c>
      <c r="K115" s="23">
        <v>24.6</v>
      </c>
      <c r="L115" s="23">
        <v>23.9</v>
      </c>
      <c r="M115" s="23">
        <v>31.9</v>
      </c>
      <c r="N115" s="23">
        <f t="shared" si="27"/>
        <v>277.7</v>
      </c>
      <c r="O115" s="23">
        <f t="shared" si="29"/>
        <v>277.7</v>
      </c>
      <c r="P115" s="53"/>
      <c r="Q115" s="45"/>
      <c r="R115" s="45"/>
      <c r="S115" s="45"/>
      <c r="T115" s="45"/>
      <c r="U115" s="45"/>
      <c r="V115" s="45"/>
      <c r="W115" s="45"/>
      <c r="X115" s="45"/>
      <c r="Y115" s="15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s="11" customFormat="1" ht="15">
      <c r="A116" s="34" t="s">
        <v>34</v>
      </c>
      <c r="B116" s="23">
        <v>0.1</v>
      </c>
      <c r="C116" s="23">
        <v>0.1</v>
      </c>
      <c r="D116" s="23">
        <v>0.1</v>
      </c>
      <c r="E116" s="23">
        <v>0.1</v>
      </c>
      <c r="F116" s="23">
        <v>0.1</v>
      </c>
      <c r="G116" s="23">
        <v>0.1</v>
      </c>
      <c r="H116" s="23">
        <v>0.1</v>
      </c>
      <c r="I116" s="23">
        <v>0.1</v>
      </c>
      <c r="J116" s="23">
        <v>0.1</v>
      </c>
      <c r="K116" s="23">
        <v>0.1</v>
      </c>
      <c r="L116" s="23">
        <v>0.1</v>
      </c>
      <c r="M116" s="23">
        <v>0.1</v>
      </c>
      <c r="N116" s="23">
        <f t="shared" si="27"/>
        <v>1.2</v>
      </c>
      <c r="O116" s="23">
        <f t="shared" si="29"/>
        <v>1.2</v>
      </c>
      <c r="P116" s="53"/>
      <c r="Q116" s="45"/>
      <c r="R116" s="45"/>
      <c r="S116" s="45"/>
      <c r="T116" s="45"/>
      <c r="U116" s="45"/>
      <c r="V116" s="45"/>
      <c r="W116" s="45"/>
      <c r="X116" s="45"/>
      <c r="Y116" s="15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s="11" customFormat="1" ht="15">
      <c r="A117" s="22" t="s">
        <v>35</v>
      </c>
      <c r="B117" s="23">
        <v>12</v>
      </c>
      <c r="C117" s="23">
        <v>12</v>
      </c>
      <c r="D117" s="23">
        <v>12</v>
      </c>
      <c r="E117" s="23">
        <v>12</v>
      </c>
      <c r="F117" s="23">
        <v>12</v>
      </c>
      <c r="G117" s="23">
        <v>12</v>
      </c>
      <c r="H117" s="23">
        <v>12</v>
      </c>
      <c r="I117" s="23">
        <v>12</v>
      </c>
      <c r="J117" s="23">
        <v>12</v>
      </c>
      <c r="K117" s="23">
        <v>12</v>
      </c>
      <c r="L117" s="23">
        <v>12</v>
      </c>
      <c r="M117" s="23">
        <v>12</v>
      </c>
      <c r="N117" s="23">
        <f t="shared" si="27"/>
        <v>144</v>
      </c>
      <c r="O117" s="23">
        <f t="shared" si="29"/>
        <v>144</v>
      </c>
      <c r="P117" s="53"/>
      <c r="Q117" s="45"/>
      <c r="R117" s="45"/>
      <c r="S117" s="45"/>
      <c r="T117" s="45"/>
      <c r="U117" s="45"/>
      <c r="V117" s="45"/>
      <c r="W117" s="45"/>
      <c r="X117" s="45"/>
      <c r="Y117" s="15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s="11" customFormat="1" ht="15">
      <c r="A118" s="22" t="s">
        <v>36</v>
      </c>
      <c r="B118" s="31">
        <f aca="true" t="shared" si="30" ref="B118:M118">+B119+B122</f>
        <v>24.099999999999998</v>
      </c>
      <c r="C118" s="31">
        <f t="shared" si="30"/>
        <v>22.299999999999997</v>
      </c>
      <c r="D118" s="31">
        <f t="shared" si="30"/>
        <v>28.9</v>
      </c>
      <c r="E118" s="31">
        <f t="shared" si="30"/>
        <v>25.2</v>
      </c>
      <c r="F118" s="31">
        <f t="shared" si="30"/>
        <v>25</v>
      </c>
      <c r="G118" s="31">
        <f t="shared" si="30"/>
        <v>24.099999999999998</v>
      </c>
      <c r="H118" s="31">
        <f t="shared" si="30"/>
        <v>25.299999999999997</v>
      </c>
      <c r="I118" s="31">
        <f t="shared" si="30"/>
        <v>32.7</v>
      </c>
      <c r="J118" s="31">
        <f t="shared" si="30"/>
        <v>28.799999999999997</v>
      </c>
      <c r="K118" s="31">
        <f t="shared" si="30"/>
        <v>34.300000000000004</v>
      </c>
      <c r="L118" s="31">
        <f t="shared" si="30"/>
        <v>22.2</v>
      </c>
      <c r="M118" s="31">
        <f t="shared" si="30"/>
        <v>36.699999999999996</v>
      </c>
      <c r="N118" s="31">
        <f t="shared" si="27"/>
        <v>329.59999999999997</v>
      </c>
      <c r="O118" s="31">
        <f t="shared" si="29"/>
        <v>329.59999999999997</v>
      </c>
      <c r="P118" s="53"/>
      <c r="Q118" s="45"/>
      <c r="R118" s="45"/>
      <c r="S118" s="45"/>
      <c r="T118" s="45"/>
      <c r="U118" s="45"/>
      <c r="V118" s="45"/>
      <c r="W118" s="45"/>
      <c r="X118" s="45"/>
      <c r="Y118" s="15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s="11" customFormat="1" ht="15">
      <c r="A119" s="22" t="s">
        <v>30</v>
      </c>
      <c r="B119" s="31">
        <f aca="true" t="shared" si="31" ref="B119:N119">SUM(B120:B121)</f>
        <v>20.2</v>
      </c>
      <c r="C119" s="31">
        <f t="shared" si="31"/>
        <v>18.4</v>
      </c>
      <c r="D119" s="31">
        <f t="shared" si="31"/>
        <v>25</v>
      </c>
      <c r="E119" s="31">
        <f t="shared" si="31"/>
        <v>21.3</v>
      </c>
      <c r="F119" s="31">
        <f t="shared" si="31"/>
        <v>21.1</v>
      </c>
      <c r="G119" s="31">
        <f t="shared" si="31"/>
        <v>20.2</v>
      </c>
      <c r="H119" s="31">
        <f t="shared" si="31"/>
        <v>21.4</v>
      </c>
      <c r="I119" s="31">
        <f t="shared" si="31"/>
        <v>28.8</v>
      </c>
      <c r="J119" s="31">
        <f t="shared" si="31"/>
        <v>24.9</v>
      </c>
      <c r="K119" s="31">
        <f t="shared" si="31"/>
        <v>30.400000000000002</v>
      </c>
      <c r="L119" s="31">
        <f t="shared" si="31"/>
        <v>18.3</v>
      </c>
      <c r="M119" s="31">
        <f t="shared" si="31"/>
        <v>32.8</v>
      </c>
      <c r="N119" s="31">
        <f t="shared" si="31"/>
        <v>282.8</v>
      </c>
      <c r="O119" s="31"/>
      <c r="P119" s="53"/>
      <c r="Q119" s="45"/>
      <c r="R119" s="45"/>
      <c r="S119" s="45"/>
      <c r="T119" s="45"/>
      <c r="U119" s="45"/>
      <c r="V119" s="45"/>
      <c r="W119" s="45"/>
      <c r="X119" s="45"/>
      <c r="Y119" s="15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s="11" customFormat="1" ht="15">
      <c r="A120" s="35" t="s">
        <v>32</v>
      </c>
      <c r="B120" s="23">
        <v>16.8</v>
      </c>
      <c r="C120" s="23">
        <v>15.6</v>
      </c>
      <c r="D120" s="23">
        <v>21.8</v>
      </c>
      <c r="E120" s="23">
        <v>18.6</v>
      </c>
      <c r="F120" s="23">
        <v>17.8</v>
      </c>
      <c r="G120" s="23">
        <v>17.3</v>
      </c>
      <c r="H120" s="23">
        <v>18.5</v>
      </c>
      <c r="I120" s="23">
        <v>26</v>
      </c>
      <c r="J120" s="23">
        <v>21.9</v>
      </c>
      <c r="K120" s="23">
        <v>27.1</v>
      </c>
      <c r="L120" s="23">
        <v>15</v>
      </c>
      <c r="M120" s="23">
        <v>28.7</v>
      </c>
      <c r="N120" s="23">
        <f>SUM(B120:M120)</f>
        <v>245.1</v>
      </c>
      <c r="O120" s="31"/>
      <c r="P120" s="53"/>
      <c r="Q120" s="45"/>
      <c r="R120" s="45"/>
      <c r="S120" s="45"/>
      <c r="T120" s="45"/>
      <c r="U120" s="45"/>
      <c r="V120" s="45"/>
      <c r="W120" s="45"/>
      <c r="X120" s="45"/>
      <c r="Y120" s="15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s="11" customFormat="1" ht="15">
      <c r="A121" s="34" t="s">
        <v>31</v>
      </c>
      <c r="B121" s="23">
        <v>3.4</v>
      </c>
      <c r="C121" s="23">
        <v>2.8</v>
      </c>
      <c r="D121" s="23">
        <v>3.2</v>
      </c>
      <c r="E121" s="23">
        <v>2.7</v>
      </c>
      <c r="F121" s="23">
        <v>3.3</v>
      </c>
      <c r="G121" s="23">
        <v>2.9</v>
      </c>
      <c r="H121" s="23">
        <v>2.9</v>
      </c>
      <c r="I121" s="23">
        <v>2.8</v>
      </c>
      <c r="J121" s="23">
        <v>3</v>
      </c>
      <c r="K121" s="23">
        <v>3.3</v>
      </c>
      <c r="L121" s="23">
        <v>3.3</v>
      </c>
      <c r="M121" s="23">
        <v>4.1</v>
      </c>
      <c r="N121" s="23">
        <f>SUM(B121:M121)</f>
        <v>37.699999999999996</v>
      </c>
      <c r="O121" s="23">
        <f>SUM(B121:M121)</f>
        <v>37.699999999999996</v>
      </c>
      <c r="P121" s="53"/>
      <c r="Q121" s="45"/>
      <c r="R121" s="45"/>
      <c r="S121" s="45"/>
      <c r="T121" s="45"/>
      <c r="U121" s="45"/>
      <c r="V121" s="45"/>
      <c r="W121" s="45"/>
      <c r="X121" s="45"/>
      <c r="Y121" s="15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s="11" customFormat="1" ht="15">
      <c r="A122" s="22" t="s">
        <v>35</v>
      </c>
      <c r="B122" s="23">
        <v>3.9</v>
      </c>
      <c r="C122" s="23">
        <v>3.9</v>
      </c>
      <c r="D122" s="23">
        <v>3.9</v>
      </c>
      <c r="E122" s="23">
        <v>3.9</v>
      </c>
      <c r="F122" s="23">
        <v>3.9</v>
      </c>
      <c r="G122" s="23">
        <v>3.9</v>
      </c>
      <c r="H122" s="23">
        <v>3.9</v>
      </c>
      <c r="I122" s="23">
        <v>3.9</v>
      </c>
      <c r="J122" s="23">
        <v>3.9</v>
      </c>
      <c r="K122" s="23">
        <v>3.9</v>
      </c>
      <c r="L122" s="23">
        <v>3.9</v>
      </c>
      <c r="M122" s="23">
        <v>3.9</v>
      </c>
      <c r="N122" s="23">
        <f>SUM(B122:M122)</f>
        <v>46.79999999999999</v>
      </c>
      <c r="O122" s="23">
        <f>SUM(B122:M122)</f>
        <v>46.79999999999999</v>
      </c>
      <c r="P122" s="53"/>
      <c r="Q122" s="45"/>
      <c r="R122" s="45"/>
      <c r="S122" s="45"/>
      <c r="T122" s="45"/>
      <c r="U122" s="45"/>
      <c r="V122" s="45"/>
      <c r="W122" s="45"/>
      <c r="X122" s="45"/>
      <c r="Y122" s="15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s="11" customFormat="1" ht="15">
      <c r="A123" s="22" t="s">
        <v>39</v>
      </c>
      <c r="B123" s="31">
        <f aca="true" t="shared" si="32" ref="B123:O123">+B111-B118</f>
        <v>85.5</v>
      </c>
      <c r="C123" s="31">
        <f t="shared" si="32"/>
        <v>84.89999999999999</v>
      </c>
      <c r="D123" s="31">
        <f t="shared" si="32"/>
        <v>86.6</v>
      </c>
      <c r="E123" s="31">
        <f t="shared" si="32"/>
        <v>78.60000000000001</v>
      </c>
      <c r="F123" s="31">
        <f t="shared" si="32"/>
        <v>88.2</v>
      </c>
      <c r="G123" s="31">
        <f t="shared" si="32"/>
        <v>87.30000000000001</v>
      </c>
      <c r="H123" s="31">
        <f t="shared" si="32"/>
        <v>82.1</v>
      </c>
      <c r="I123" s="31">
        <f t="shared" si="32"/>
        <v>89.2</v>
      </c>
      <c r="J123" s="31">
        <f t="shared" si="32"/>
        <v>93.8</v>
      </c>
      <c r="K123" s="31">
        <f t="shared" si="32"/>
        <v>98.99999999999997</v>
      </c>
      <c r="L123" s="31">
        <f t="shared" si="32"/>
        <v>94.60000000000001</v>
      </c>
      <c r="M123" s="31">
        <f t="shared" si="32"/>
        <v>114.1</v>
      </c>
      <c r="N123" s="31">
        <f t="shared" si="32"/>
        <v>1083.8999999999999</v>
      </c>
      <c r="O123" s="31" t="e">
        <f t="shared" si="32"/>
        <v>#REF!</v>
      </c>
      <c r="P123" s="53"/>
      <c r="Q123" s="45"/>
      <c r="R123" s="45"/>
      <c r="S123" s="45"/>
      <c r="T123" s="45"/>
      <c r="U123" s="45"/>
      <c r="V123" s="45"/>
      <c r="W123" s="45"/>
      <c r="X123" s="45"/>
      <c r="Y123" s="15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s="11" customFormat="1" ht="15">
      <c r="A124" s="1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53"/>
      <c r="Q124" s="45"/>
      <c r="R124" s="45"/>
      <c r="S124" s="45"/>
      <c r="T124" s="45"/>
      <c r="U124" s="45"/>
      <c r="V124" s="45"/>
      <c r="W124" s="45"/>
      <c r="X124" s="45"/>
      <c r="Y124" s="15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s="11" customFormat="1" ht="15">
      <c r="A125" s="32">
        <v>2004</v>
      </c>
      <c r="B125" s="27" t="s">
        <v>1</v>
      </c>
      <c r="C125" s="27" t="s">
        <v>2</v>
      </c>
      <c r="D125" s="27" t="s">
        <v>20</v>
      </c>
      <c r="E125" s="27" t="s">
        <v>21</v>
      </c>
      <c r="F125" s="27" t="s">
        <v>5</v>
      </c>
      <c r="G125" s="33" t="s">
        <v>22</v>
      </c>
      <c r="H125" s="27" t="s">
        <v>7</v>
      </c>
      <c r="I125" s="27" t="s">
        <v>8</v>
      </c>
      <c r="J125" s="27" t="s">
        <v>9</v>
      </c>
      <c r="K125" s="27" t="s">
        <v>10</v>
      </c>
      <c r="L125" s="27" t="s">
        <v>11</v>
      </c>
      <c r="M125" s="27" t="s">
        <v>28</v>
      </c>
      <c r="N125" s="27" t="s">
        <v>13</v>
      </c>
      <c r="O125" s="24"/>
      <c r="P125" s="53"/>
      <c r="Q125" s="45"/>
      <c r="R125" s="45"/>
      <c r="S125" s="45"/>
      <c r="T125" s="45"/>
      <c r="U125" s="45"/>
      <c r="V125" s="45"/>
      <c r="W125" s="45"/>
      <c r="X125" s="45"/>
      <c r="Y125" s="15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s="11" customFormat="1" ht="15">
      <c r="A126" s="22" t="s">
        <v>29</v>
      </c>
      <c r="B126" s="31">
        <f aca="true" t="shared" si="33" ref="B126:M126">+B127+B132</f>
        <v>127.39999999999999</v>
      </c>
      <c r="C126" s="31">
        <f t="shared" si="33"/>
        <v>127.9</v>
      </c>
      <c r="D126" s="31">
        <f t="shared" si="33"/>
        <v>139.79999999999998</v>
      </c>
      <c r="E126" s="31">
        <f t="shared" si="33"/>
        <v>132.29999999999998</v>
      </c>
      <c r="F126" s="31">
        <f t="shared" si="33"/>
        <v>137.7</v>
      </c>
      <c r="G126" s="31">
        <f t="shared" si="33"/>
        <v>136.2</v>
      </c>
      <c r="H126" s="31">
        <f t="shared" si="33"/>
        <v>136</v>
      </c>
      <c r="I126" s="31">
        <f t="shared" si="33"/>
        <v>121.3</v>
      </c>
      <c r="J126" s="31">
        <f t="shared" si="33"/>
        <v>132.6</v>
      </c>
      <c r="K126" s="31">
        <f t="shared" si="33"/>
        <v>161.10000000000002</v>
      </c>
      <c r="L126" s="31">
        <f t="shared" si="33"/>
        <v>164</v>
      </c>
      <c r="M126" s="31">
        <f t="shared" si="33"/>
        <v>212.10000000000002</v>
      </c>
      <c r="N126" s="31">
        <f aca="true" t="shared" si="34" ref="N126:N133">SUM(B126:M126)</f>
        <v>1728.3999999999996</v>
      </c>
      <c r="O126" s="31" t="e">
        <f>+O127+O132</f>
        <v>#REF!</v>
      </c>
      <c r="P126" s="54"/>
      <c r="Q126" s="45"/>
      <c r="R126" s="45"/>
      <c r="S126" s="45"/>
      <c r="T126" s="45"/>
      <c r="U126" s="45"/>
      <c r="V126" s="45"/>
      <c r="W126" s="45"/>
      <c r="X126" s="45"/>
      <c r="Y126" s="15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s="8" customFormat="1" ht="15">
      <c r="A127" s="22" t="s">
        <v>30</v>
      </c>
      <c r="B127" s="31">
        <f aca="true" t="shared" si="35" ref="B127:M127">SUM(B128:B131)</f>
        <v>113.99999999999999</v>
      </c>
      <c r="C127" s="31">
        <f t="shared" si="35"/>
        <v>114.5</v>
      </c>
      <c r="D127" s="31">
        <f t="shared" si="35"/>
        <v>126.39999999999999</v>
      </c>
      <c r="E127" s="31">
        <f t="shared" si="35"/>
        <v>118.89999999999999</v>
      </c>
      <c r="F127" s="31">
        <f t="shared" si="35"/>
        <v>124.3</v>
      </c>
      <c r="G127" s="31">
        <f t="shared" si="35"/>
        <v>122.8</v>
      </c>
      <c r="H127" s="31">
        <f t="shared" si="35"/>
        <v>122.6</v>
      </c>
      <c r="I127" s="31">
        <f t="shared" si="35"/>
        <v>107.89999999999999</v>
      </c>
      <c r="J127" s="31">
        <f t="shared" si="35"/>
        <v>111.1</v>
      </c>
      <c r="K127" s="31">
        <f t="shared" si="35"/>
        <v>116.4</v>
      </c>
      <c r="L127" s="31">
        <f t="shared" si="35"/>
        <v>119.29999999999998</v>
      </c>
      <c r="M127" s="31">
        <f t="shared" si="35"/>
        <v>167.4</v>
      </c>
      <c r="N127" s="31">
        <f t="shared" si="34"/>
        <v>1465.6</v>
      </c>
      <c r="O127" s="31" t="e">
        <f>+O128+#REF!+O131</f>
        <v>#REF!</v>
      </c>
      <c r="P127" s="54"/>
      <c r="Q127" s="45"/>
      <c r="R127" s="45"/>
      <c r="S127" s="45"/>
      <c r="T127" s="45"/>
      <c r="U127" s="45"/>
      <c r="V127" s="45"/>
      <c r="W127" s="45"/>
      <c r="X127" s="45"/>
      <c r="Y127" s="1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s="11" customFormat="1" ht="15">
      <c r="A128" s="34" t="s">
        <v>31</v>
      </c>
      <c r="B128" s="23">
        <v>55.9</v>
      </c>
      <c r="C128" s="24">
        <v>56</v>
      </c>
      <c r="D128" s="24">
        <v>63</v>
      </c>
      <c r="E128" s="24">
        <v>60.9</v>
      </c>
      <c r="F128" s="24">
        <v>62.7</v>
      </c>
      <c r="G128" s="24">
        <v>61.9</v>
      </c>
      <c r="H128" s="24">
        <v>62.4</v>
      </c>
      <c r="I128" s="24">
        <v>60.4</v>
      </c>
      <c r="J128" s="24">
        <v>63.5</v>
      </c>
      <c r="K128" s="24">
        <v>68.2</v>
      </c>
      <c r="L128" s="24">
        <v>64.3</v>
      </c>
      <c r="M128" s="24">
        <v>84</v>
      </c>
      <c r="N128" s="23">
        <f t="shared" si="34"/>
        <v>763.1999999999999</v>
      </c>
      <c r="O128" s="23">
        <f>SUM(B128:M128)</f>
        <v>763.1999999999999</v>
      </c>
      <c r="P128" s="55"/>
      <c r="Q128" s="45"/>
      <c r="R128" s="45"/>
      <c r="S128" s="45"/>
      <c r="T128" s="45"/>
      <c r="U128" s="45"/>
      <c r="V128" s="45"/>
      <c r="W128" s="45"/>
      <c r="X128" s="45"/>
      <c r="Y128" s="15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s="11" customFormat="1" ht="15">
      <c r="A129" s="35" t="s">
        <v>32</v>
      </c>
      <c r="B129" s="23">
        <v>33.8</v>
      </c>
      <c r="C129" s="24">
        <v>31.3</v>
      </c>
      <c r="D129" s="24">
        <v>31.6</v>
      </c>
      <c r="E129" s="24">
        <v>30.6</v>
      </c>
      <c r="F129" s="24">
        <v>36.2</v>
      </c>
      <c r="G129" s="24">
        <v>30.1</v>
      </c>
      <c r="H129" s="24">
        <v>28.6</v>
      </c>
      <c r="I129" s="24">
        <v>20.2</v>
      </c>
      <c r="J129" s="24">
        <v>21.4</v>
      </c>
      <c r="K129" s="24">
        <v>20.5</v>
      </c>
      <c r="L129" s="24">
        <v>26.9</v>
      </c>
      <c r="M129" s="24">
        <v>50</v>
      </c>
      <c r="N129" s="23">
        <f t="shared" si="34"/>
        <v>361.19999999999993</v>
      </c>
      <c r="O129" s="23">
        <f>SUM(B129:M129)</f>
        <v>361.19999999999993</v>
      </c>
      <c r="P129" s="55"/>
      <c r="Q129" s="45"/>
      <c r="R129" s="45"/>
      <c r="S129" s="45"/>
      <c r="T129" s="45"/>
      <c r="U129" s="45"/>
      <c r="V129" s="45"/>
      <c r="W129" s="45"/>
      <c r="X129" s="45"/>
      <c r="Y129" s="15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s="11" customFormat="1" ht="15">
      <c r="A130" s="35" t="s">
        <v>33</v>
      </c>
      <c r="B130" s="23">
        <v>24.2</v>
      </c>
      <c r="C130" s="24">
        <v>27.1</v>
      </c>
      <c r="D130" s="24">
        <v>31.7</v>
      </c>
      <c r="E130" s="24">
        <v>27.3</v>
      </c>
      <c r="F130" s="24">
        <v>25.3</v>
      </c>
      <c r="G130" s="24">
        <v>30.7</v>
      </c>
      <c r="H130" s="24">
        <v>31.5</v>
      </c>
      <c r="I130" s="24">
        <v>27.2</v>
      </c>
      <c r="J130" s="24">
        <v>26.1</v>
      </c>
      <c r="K130" s="24">
        <v>27.6</v>
      </c>
      <c r="L130" s="24">
        <v>28</v>
      </c>
      <c r="M130" s="24">
        <v>33.3</v>
      </c>
      <c r="N130" s="23">
        <f t="shared" si="34"/>
        <v>340</v>
      </c>
      <c r="O130" s="23">
        <f>SUM(B130:M130)</f>
        <v>340</v>
      </c>
      <c r="P130" s="55"/>
      <c r="Q130" s="45"/>
      <c r="R130" s="45"/>
      <c r="S130" s="45"/>
      <c r="T130" s="45"/>
      <c r="U130" s="45"/>
      <c r="V130" s="45"/>
      <c r="W130" s="45"/>
      <c r="X130" s="45"/>
      <c r="Y130" s="15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s="11" customFormat="1" ht="15">
      <c r="A131" s="34" t="s">
        <v>34</v>
      </c>
      <c r="B131" s="23">
        <v>0.1</v>
      </c>
      <c r="C131" s="24">
        <v>0.1</v>
      </c>
      <c r="D131" s="24">
        <v>0.1</v>
      </c>
      <c r="E131" s="24">
        <v>0.1</v>
      </c>
      <c r="F131" s="24">
        <v>0.1</v>
      </c>
      <c r="G131" s="24">
        <v>0.1</v>
      </c>
      <c r="H131" s="24">
        <v>0.1</v>
      </c>
      <c r="I131" s="24">
        <v>0.1</v>
      </c>
      <c r="J131" s="24">
        <v>0.1</v>
      </c>
      <c r="K131" s="24">
        <v>0.1</v>
      </c>
      <c r="L131" s="24">
        <v>0.1</v>
      </c>
      <c r="M131" s="24">
        <v>0.1</v>
      </c>
      <c r="N131" s="23">
        <f t="shared" si="34"/>
        <v>1.2</v>
      </c>
      <c r="O131" s="23">
        <f>SUM(B131:M131)</f>
        <v>1.2</v>
      </c>
      <c r="P131" s="55"/>
      <c r="Q131" s="45"/>
      <c r="R131" s="45"/>
      <c r="S131" s="45"/>
      <c r="T131" s="45"/>
      <c r="U131" s="45"/>
      <c r="V131" s="45"/>
      <c r="W131" s="45"/>
      <c r="X131" s="45"/>
      <c r="Y131" s="15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s="11" customFormat="1" ht="15">
      <c r="A132" s="22" t="s">
        <v>35</v>
      </c>
      <c r="B132" s="23">
        <v>13.4</v>
      </c>
      <c r="C132" s="24">
        <v>13.4</v>
      </c>
      <c r="D132" s="24">
        <v>13.4</v>
      </c>
      <c r="E132" s="24">
        <v>13.4</v>
      </c>
      <c r="F132" s="24">
        <v>13.4</v>
      </c>
      <c r="G132" s="24">
        <v>13.4</v>
      </c>
      <c r="H132" s="24">
        <v>13.4</v>
      </c>
      <c r="I132" s="24">
        <v>13.4</v>
      </c>
      <c r="J132" s="24">
        <v>21.5</v>
      </c>
      <c r="K132" s="24">
        <v>44.7</v>
      </c>
      <c r="L132" s="24">
        <v>44.7</v>
      </c>
      <c r="M132" s="24">
        <v>44.7</v>
      </c>
      <c r="N132" s="23">
        <f t="shared" si="34"/>
        <v>262.8</v>
      </c>
      <c r="O132" s="23">
        <f>SUM(B132:M132)</f>
        <v>262.8</v>
      </c>
      <c r="P132" s="55"/>
      <c r="Q132" s="45"/>
      <c r="R132" s="45"/>
      <c r="S132" s="45"/>
      <c r="T132" s="45"/>
      <c r="U132" s="45"/>
      <c r="V132" s="45"/>
      <c r="W132" s="45"/>
      <c r="X132" s="45"/>
      <c r="Y132" s="15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s="11" customFormat="1" ht="15">
      <c r="A133" s="22" t="s">
        <v>36</v>
      </c>
      <c r="B133" s="31">
        <f aca="true" t="shared" si="36" ref="B133:M133">+B134+B137</f>
        <v>32</v>
      </c>
      <c r="C133" s="31">
        <f t="shared" si="36"/>
        <v>25.199999999999996</v>
      </c>
      <c r="D133" s="31">
        <f t="shared" si="36"/>
        <v>31.7</v>
      </c>
      <c r="E133" s="31">
        <f t="shared" si="36"/>
        <v>31.5</v>
      </c>
      <c r="F133" s="31">
        <f t="shared" si="36"/>
        <v>38.5</v>
      </c>
      <c r="G133" s="31">
        <f t="shared" si="36"/>
        <v>33.4</v>
      </c>
      <c r="H133" s="31">
        <f t="shared" si="36"/>
        <v>35.5</v>
      </c>
      <c r="I133" s="31">
        <f t="shared" si="36"/>
        <v>29.3</v>
      </c>
      <c r="J133" s="31">
        <f t="shared" si="36"/>
        <v>31.099999999999998</v>
      </c>
      <c r="K133" s="31">
        <f t="shared" si="36"/>
        <v>49.4</v>
      </c>
      <c r="L133" s="31">
        <f t="shared" si="36"/>
        <v>50.4</v>
      </c>
      <c r="M133" s="31">
        <f t="shared" si="36"/>
        <v>54.3</v>
      </c>
      <c r="N133" s="31">
        <f t="shared" si="34"/>
        <v>442.29999999999995</v>
      </c>
      <c r="O133" s="31">
        <f>SUM(O135:O137)</f>
        <v>442.29999999999995</v>
      </c>
      <c r="P133" s="54"/>
      <c r="Q133" s="45"/>
      <c r="R133" s="45"/>
      <c r="S133" s="45"/>
      <c r="T133" s="45"/>
      <c r="U133" s="45"/>
      <c r="V133" s="45"/>
      <c r="W133" s="45"/>
      <c r="X133" s="45"/>
      <c r="Y133" s="15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s="11" customFormat="1" ht="15">
      <c r="A134" s="22" t="s">
        <v>30</v>
      </c>
      <c r="B134" s="31">
        <f aca="true" t="shared" si="37" ref="B134:N134">SUM(B135:B136)</f>
        <v>28.1</v>
      </c>
      <c r="C134" s="31">
        <f t="shared" si="37"/>
        <v>21.299999999999997</v>
      </c>
      <c r="D134" s="31">
        <f t="shared" si="37"/>
        <v>27.8</v>
      </c>
      <c r="E134" s="31">
        <f t="shared" si="37"/>
        <v>27.6</v>
      </c>
      <c r="F134" s="31">
        <f t="shared" si="37"/>
        <v>34.6</v>
      </c>
      <c r="G134" s="31">
        <f t="shared" si="37"/>
        <v>29.5</v>
      </c>
      <c r="H134" s="31">
        <f t="shared" si="37"/>
        <v>31.599999999999998</v>
      </c>
      <c r="I134" s="31">
        <f t="shared" si="37"/>
        <v>25.400000000000002</v>
      </c>
      <c r="J134" s="31">
        <f t="shared" si="37"/>
        <v>27.2</v>
      </c>
      <c r="K134" s="31">
        <f t="shared" si="37"/>
        <v>27</v>
      </c>
      <c r="L134" s="31">
        <f t="shared" si="37"/>
        <v>28</v>
      </c>
      <c r="M134" s="31">
        <f t="shared" si="37"/>
        <v>31.900000000000002</v>
      </c>
      <c r="N134" s="31">
        <f t="shared" si="37"/>
        <v>340</v>
      </c>
      <c r="O134" s="31"/>
      <c r="P134" s="54"/>
      <c r="Q134" s="45"/>
      <c r="R134" s="45"/>
      <c r="S134" s="45"/>
      <c r="T134" s="45"/>
      <c r="U134" s="45"/>
      <c r="V134" s="45"/>
      <c r="W134" s="45"/>
      <c r="X134" s="45"/>
      <c r="Y134" s="15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s="11" customFormat="1" ht="15">
      <c r="A135" s="35" t="s">
        <v>32</v>
      </c>
      <c r="B135" s="23">
        <v>24.6</v>
      </c>
      <c r="C135" s="24">
        <v>17.4</v>
      </c>
      <c r="D135" s="24">
        <v>25</v>
      </c>
      <c r="E135" s="24">
        <v>25</v>
      </c>
      <c r="F135" s="24">
        <v>32</v>
      </c>
      <c r="G135" s="24">
        <v>26.8</v>
      </c>
      <c r="H135" s="24">
        <v>28.7</v>
      </c>
      <c r="I135" s="24">
        <v>22.6</v>
      </c>
      <c r="J135" s="24">
        <v>24.9</v>
      </c>
      <c r="K135" s="24">
        <v>24.4</v>
      </c>
      <c r="L135" s="24">
        <v>25.1</v>
      </c>
      <c r="M135" s="24">
        <v>28.6</v>
      </c>
      <c r="N135" s="23">
        <f>SUM(B135:M135)</f>
        <v>305.1</v>
      </c>
      <c r="O135" s="23">
        <f>SUM(B135:M135)</f>
        <v>305.1</v>
      </c>
      <c r="P135" s="55"/>
      <c r="Q135" s="45"/>
      <c r="R135" s="45"/>
      <c r="S135" s="45"/>
      <c r="T135" s="45"/>
      <c r="U135" s="45"/>
      <c r="V135" s="45"/>
      <c r="W135" s="45"/>
      <c r="X135" s="45"/>
      <c r="Y135" s="15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s="11" customFormat="1" ht="15">
      <c r="A136" s="34" t="s">
        <v>31</v>
      </c>
      <c r="B136" s="23">
        <v>3.5</v>
      </c>
      <c r="C136" s="24">
        <v>3.9</v>
      </c>
      <c r="D136" s="24">
        <v>2.8</v>
      </c>
      <c r="E136" s="24">
        <v>2.6</v>
      </c>
      <c r="F136" s="24">
        <v>2.6</v>
      </c>
      <c r="G136" s="24">
        <v>2.7</v>
      </c>
      <c r="H136" s="24">
        <v>2.9</v>
      </c>
      <c r="I136" s="24">
        <v>2.8</v>
      </c>
      <c r="J136" s="24">
        <v>2.3</v>
      </c>
      <c r="K136" s="24">
        <v>2.6</v>
      </c>
      <c r="L136" s="24">
        <v>2.9</v>
      </c>
      <c r="M136" s="24">
        <v>3.3</v>
      </c>
      <c r="N136" s="23">
        <f>SUM(B136:M136)</f>
        <v>34.9</v>
      </c>
      <c r="O136" s="23">
        <f>SUM(B136:M136)</f>
        <v>34.9</v>
      </c>
      <c r="P136" s="55"/>
      <c r="Q136" s="45"/>
      <c r="R136" s="45"/>
      <c r="S136" s="45"/>
      <c r="T136" s="45"/>
      <c r="U136" s="45"/>
      <c r="V136" s="45"/>
      <c r="W136" s="45"/>
      <c r="X136" s="45"/>
      <c r="Y136" s="15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s="11" customFormat="1" ht="15">
      <c r="A137" s="22" t="s">
        <v>35</v>
      </c>
      <c r="B137" s="23">
        <v>3.9</v>
      </c>
      <c r="C137" s="24">
        <v>3.9</v>
      </c>
      <c r="D137" s="24">
        <v>3.9</v>
      </c>
      <c r="E137" s="24">
        <v>3.9</v>
      </c>
      <c r="F137" s="24">
        <v>3.9</v>
      </c>
      <c r="G137" s="24">
        <v>3.9</v>
      </c>
      <c r="H137" s="24">
        <v>3.9</v>
      </c>
      <c r="I137" s="24">
        <v>3.9</v>
      </c>
      <c r="J137" s="24">
        <v>3.9</v>
      </c>
      <c r="K137" s="24">
        <v>22.4</v>
      </c>
      <c r="L137" s="24">
        <v>22.4</v>
      </c>
      <c r="M137" s="24">
        <v>22.4</v>
      </c>
      <c r="N137" s="23">
        <f>SUM(B137:M137)</f>
        <v>102.29999999999998</v>
      </c>
      <c r="O137" s="23">
        <f>SUM(B137:M137)</f>
        <v>102.29999999999998</v>
      </c>
      <c r="P137" s="55"/>
      <c r="Q137" s="45"/>
      <c r="R137" s="45"/>
      <c r="S137" s="45"/>
      <c r="T137" s="45"/>
      <c r="U137" s="45"/>
      <c r="V137" s="45"/>
      <c r="W137" s="45"/>
      <c r="X137" s="45"/>
      <c r="Y137" s="15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s="11" customFormat="1" ht="15">
      <c r="A138" s="22" t="s">
        <v>37</v>
      </c>
      <c r="B138" s="31">
        <f aca="true" t="shared" si="38" ref="B138:O138">+B126-B133</f>
        <v>95.39999999999999</v>
      </c>
      <c r="C138" s="31">
        <f t="shared" si="38"/>
        <v>102.70000000000002</v>
      </c>
      <c r="D138" s="31">
        <f t="shared" si="38"/>
        <v>108.09999999999998</v>
      </c>
      <c r="E138" s="31">
        <f t="shared" si="38"/>
        <v>100.79999999999998</v>
      </c>
      <c r="F138" s="31">
        <f t="shared" si="38"/>
        <v>99.19999999999999</v>
      </c>
      <c r="G138" s="31">
        <f t="shared" si="38"/>
        <v>102.79999999999998</v>
      </c>
      <c r="H138" s="31">
        <f t="shared" si="38"/>
        <v>100.5</v>
      </c>
      <c r="I138" s="31">
        <f t="shared" si="38"/>
        <v>92</v>
      </c>
      <c r="J138" s="31">
        <f t="shared" si="38"/>
        <v>101.5</v>
      </c>
      <c r="K138" s="31">
        <f t="shared" si="38"/>
        <v>111.70000000000002</v>
      </c>
      <c r="L138" s="31">
        <f t="shared" si="38"/>
        <v>113.6</v>
      </c>
      <c r="M138" s="31">
        <f t="shared" si="38"/>
        <v>157.8</v>
      </c>
      <c r="N138" s="31">
        <f t="shared" si="38"/>
        <v>1286.0999999999997</v>
      </c>
      <c r="O138" s="31" t="e">
        <f t="shared" si="38"/>
        <v>#REF!</v>
      </c>
      <c r="P138" s="55"/>
      <c r="Q138" s="45"/>
      <c r="R138" s="45"/>
      <c r="S138" s="45"/>
      <c r="T138" s="45"/>
      <c r="U138" s="45"/>
      <c r="V138" s="45"/>
      <c r="W138" s="45"/>
      <c r="X138" s="45"/>
      <c r="Y138" s="15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s="11" customFormat="1" ht="15">
      <c r="A139" s="1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15"/>
      <c r="P139" s="45"/>
      <c r="Q139" s="45"/>
      <c r="R139" s="45"/>
      <c r="S139" s="45"/>
      <c r="T139" s="45"/>
      <c r="U139" s="45"/>
      <c r="V139" s="45"/>
      <c r="W139" s="45"/>
      <c r="X139" s="45"/>
      <c r="Y139" s="15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s="11" customFormat="1" ht="15">
      <c r="A140" s="32">
        <v>2005</v>
      </c>
      <c r="B140" s="27" t="s">
        <v>1</v>
      </c>
      <c r="C140" s="27" t="s">
        <v>2</v>
      </c>
      <c r="D140" s="27" t="s">
        <v>20</v>
      </c>
      <c r="E140" s="27" t="s">
        <v>21</v>
      </c>
      <c r="F140" s="27" t="s">
        <v>5</v>
      </c>
      <c r="G140" s="33" t="s">
        <v>22</v>
      </c>
      <c r="H140" s="27" t="s">
        <v>7</v>
      </c>
      <c r="I140" s="27" t="s">
        <v>8</v>
      </c>
      <c r="J140" s="27" t="s">
        <v>9</v>
      </c>
      <c r="K140" s="27" t="s">
        <v>10</v>
      </c>
      <c r="L140" s="27" t="s">
        <v>11</v>
      </c>
      <c r="M140" s="27" t="s">
        <v>28</v>
      </c>
      <c r="N140" s="27" t="s">
        <v>13</v>
      </c>
      <c r="O140" s="15"/>
      <c r="P140" s="45"/>
      <c r="Q140" s="45"/>
      <c r="R140" s="45"/>
      <c r="S140" s="45"/>
      <c r="T140" s="45"/>
      <c r="U140" s="45"/>
      <c r="V140" s="45"/>
      <c r="W140" s="45"/>
      <c r="X140" s="45"/>
      <c r="Y140" s="15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s="13" customFormat="1" ht="15.75">
      <c r="A141" s="22" t="s">
        <v>29</v>
      </c>
      <c r="B141" s="25">
        <f aca="true" t="shared" si="39" ref="B141:M141">+B142+B147</f>
        <v>140.7</v>
      </c>
      <c r="C141" s="25">
        <f t="shared" si="39"/>
        <v>139.79999999999998</v>
      </c>
      <c r="D141" s="25">
        <f t="shared" si="39"/>
        <v>157.29999999999998</v>
      </c>
      <c r="E141" s="25">
        <f t="shared" si="39"/>
        <v>154.6</v>
      </c>
      <c r="F141" s="25">
        <f t="shared" si="39"/>
        <v>143.6</v>
      </c>
      <c r="G141" s="25">
        <f t="shared" si="39"/>
        <v>136.49999999999997</v>
      </c>
      <c r="H141" s="25">
        <f t="shared" si="39"/>
        <v>147.99999999999997</v>
      </c>
      <c r="I141" s="25">
        <f t="shared" si="39"/>
        <v>157.1</v>
      </c>
      <c r="J141" s="25">
        <f t="shared" si="39"/>
        <v>147.2</v>
      </c>
      <c r="K141" s="25">
        <f t="shared" si="39"/>
        <v>146</v>
      </c>
      <c r="L141" s="25">
        <f t="shared" si="39"/>
        <v>139.29999999999998</v>
      </c>
      <c r="M141" s="25">
        <f t="shared" si="39"/>
        <v>183.6</v>
      </c>
      <c r="N141" s="31">
        <f aca="true" t="shared" si="40" ref="N141:N148">SUM(B141:M141)</f>
        <v>1793.6999999999998</v>
      </c>
      <c r="O141" s="26"/>
      <c r="P141" s="47"/>
      <c r="Q141" s="47"/>
      <c r="R141" s="47"/>
      <c r="S141" s="47"/>
      <c r="T141" s="47"/>
      <c r="U141" s="47"/>
      <c r="V141" s="47"/>
      <c r="W141" s="47"/>
      <c r="X141" s="47"/>
      <c r="Y141" s="26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s="13" customFormat="1" ht="15.75">
      <c r="A142" s="22" t="s">
        <v>30</v>
      </c>
      <c r="B142" s="25">
        <f aca="true" t="shared" si="41" ref="B142:M142">SUM(B143:B146)</f>
        <v>124</v>
      </c>
      <c r="C142" s="25">
        <f t="shared" si="41"/>
        <v>123.1</v>
      </c>
      <c r="D142" s="25">
        <f t="shared" si="41"/>
        <v>140.6</v>
      </c>
      <c r="E142" s="25">
        <f t="shared" si="41"/>
        <v>141</v>
      </c>
      <c r="F142" s="25">
        <f t="shared" si="41"/>
        <v>130</v>
      </c>
      <c r="G142" s="25">
        <f t="shared" si="41"/>
        <v>122.89999999999998</v>
      </c>
      <c r="H142" s="25">
        <f t="shared" si="41"/>
        <v>134.39999999999998</v>
      </c>
      <c r="I142" s="25">
        <f t="shared" si="41"/>
        <v>143.5</v>
      </c>
      <c r="J142" s="25">
        <f t="shared" si="41"/>
        <v>133.6</v>
      </c>
      <c r="K142" s="25">
        <f t="shared" si="41"/>
        <v>132.4</v>
      </c>
      <c r="L142" s="25">
        <f t="shared" si="41"/>
        <v>125.69999999999999</v>
      </c>
      <c r="M142" s="25">
        <f t="shared" si="41"/>
        <v>170</v>
      </c>
      <c r="N142" s="31">
        <f t="shared" si="40"/>
        <v>1621.2</v>
      </c>
      <c r="O142" s="26"/>
      <c r="P142" s="47"/>
      <c r="Q142" s="47"/>
      <c r="R142" s="47"/>
      <c r="S142" s="47"/>
      <c r="T142" s="47"/>
      <c r="U142" s="47"/>
      <c r="V142" s="47"/>
      <c r="W142" s="47"/>
      <c r="X142" s="47"/>
      <c r="Y142" s="26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s="11" customFormat="1" ht="15">
      <c r="A143" s="34" t="s">
        <v>31</v>
      </c>
      <c r="B143" s="24">
        <v>65.7</v>
      </c>
      <c r="C143" s="24">
        <v>72.2</v>
      </c>
      <c r="D143" s="24">
        <v>83.1</v>
      </c>
      <c r="E143" s="24">
        <v>82.3</v>
      </c>
      <c r="F143" s="24">
        <v>80.2</v>
      </c>
      <c r="G143" s="24">
        <v>79.1</v>
      </c>
      <c r="H143" s="24">
        <v>79.2</v>
      </c>
      <c r="I143" s="24">
        <v>83.7</v>
      </c>
      <c r="J143" s="24">
        <v>82.3</v>
      </c>
      <c r="K143" s="24">
        <v>76.9</v>
      </c>
      <c r="L143" s="24">
        <v>74.5</v>
      </c>
      <c r="M143" s="24">
        <v>102.6</v>
      </c>
      <c r="N143" s="23">
        <f t="shared" si="40"/>
        <v>961.8000000000001</v>
      </c>
      <c r="O143" s="15"/>
      <c r="P143" s="45"/>
      <c r="Q143" s="45"/>
      <c r="R143" s="45"/>
      <c r="S143" s="45"/>
      <c r="T143" s="45"/>
      <c r="U143" s="45"/>
      <c r="V143" s="45"/>
      <c r="W143" s="45"/>
      <c r="X143" s="45"/>
      <c r="Y143" s="15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s="11" customFormat="1" ht="15">
      <c r="A144" s="35" t="s">
        <v>32</v>
      </c>
      <c r="B144" s="24">
        <v>34.5</v>
      </c>
      <c r="C144" s="24">
        <v>28.4</v>
      </c>
      <c r="D144" s="24">
        <v>33</v>
      </c>
      <c r="E144" s="24">
        <v>32.8</v>
      </c>
      <c r="F144" s="24">
        <v>24</v>
      </c>
      <c r="G144" s="24">
        <v>17.8</v>
      </c>
      <c r="H144" s="24">
        <v>31.9</v>
      </c>
      <c r="I144" s="24">
        <v>34.3</v>
      </c>
      <c r="J144" s="24">
        <v>24.6</v>
      </c>
      <c r="K144" s="24">
        <v>33.1</v>
      </c>
      <c r="L144" s="24">
        <v>27.5</v>
      </c>
      <c r="M144" s="24">
        <v>36</v>
      </c>
      <c r="N144" s="23">
        <f t="shared" si="40"/>
        <v>357.90000000000003</v>
      </c>
      <c r="O144" s="15"/>
      <c r="P144" s="45"/>
      <c r="Q144" s="45"/>
      <c r="R144" s="45"/>
      <c r="S144" s="45"/>
      <c r="T144" s="45"/>
      <c r="U144" s="45"/>
      <c r="V144" s="45"/>
      <c r="W144" s="45"/>
      <c r="X144" s="45"/>
      <c r="Y144" s="15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s="11" customFormat="1" ht="15">
      <c r="A145" s="35" t="s">
        <v>33</v>
      </c>
      <c r="B145" s="24">
        <v>23.7</v>
      </c>
      <c r="C145" s="24">
        <v>22.4</v>
      </c>
      <c r="D145" s="24">
        <v>24.4</v>
      </c>
      <c r="E145" s="24">
        <v>25.8</v>
      </c>
      <c r="F145" s="24">
        <v>25.7</v>
      </c>
      <c r="G145" s="24">
        <v>25.9</v>
      </c>
      <c r="H145" s="24">
        <v>23.2</v>
      </c>
      <c r="I145" s="24">
        <v>25.4</v>
      </c>
      <c r="J145" s="24">
        <v>26.6</v>
      </c>
      <c r="K145" s="24">
        <v>22.3</v>
      </c>
      <c r="L145" s="24">
        <v>23.6</v>
      </c>
      <c r="M145" s="24">
        <v>31.3</v>
      </c>
      <c r="N145" s="23">
        <f t="shared" si="40"/>
        <v>300.3</v>
      </c>
      <c r="O145" s="15"/>
      <c r="P145" s="45"/>
      <c r="Q145" s="45"/>
      <c r="R145" s="45"/>
      <c r="S145" s="45"/>
      <c r="T145" s="45"/>
      <c r="U145" s="45"/>
      <c r="V145" s="45"/>
      <c r="W145" s="45"/>
      <c r="X145" s="45"/>
      <c r="Y145" s="15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s="11" customFormat="1" ht="15">
      <c r="A146" s="34" t="s">
        <v>34</v>
      </c>
      <c r="B146" s="24">
        <v>0.1</v>
      </c>
      <c r="C146" s="24">
        <v>0.1</v>
      </c>
      <c r="D146" s="24">
        <v>0.1</v>
      </c>
      <c r="E146" s="24">
        <v>0.1</v>
      </c>
      <c r="F146" s="24">
        <v>0.1</v>
      </c>
      <c r="G146" s="24">
        <v>0.1</v>
      </c>
      <c r="H146" s="24">
        <v>0.1</v>
      </c>
      <c r="I146" s="24">
        <v>0.1</v>
      </c>
      <c r="J146" s="24">
        <v>0.1</v>
      </c>
      <c r="K146" s="24">
        <v>0.1</v>
      </c>
      <c r="L146" s="24">
        <v>0.1</v>
      </c>
      <c r="M146" s="24">
        <v>0.1</v>
      </c>
      <c r="N146" s="23">
        <f t="shared" si="40"/>
        <v>1.2</v>
      </c>
      <c r="O146" s="15"/>
      <c r="P146" s="45"/>
      <c r="Q146" s="45"/>
      <c r="R146" s="45"/>
      <c r="S146" s="45"/>
      <c r="T146" s="45"/>
      <c r="U146" s="45"/>
      <c r="V146" s="45"/>
      <c r="W146" s="45"/>
      <c r="X146" s="45"/>
      <c r="Y146" s="15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s="11" customFormat="1" ht="15">
      <c r="A147" s="22" t="s">
        <v>35</v>
      </c>
      <c r="B147" s="24">
        <v>16.7</v>
      </c>
      <c r="C147" s="24">
        <v>16.7</v>
      </c>
      <c r="D147" s="24">
        <v>16.7</v>
      </c>
      <c r="E147" s="24">
        <v>13.6</v>
      </c>
      <c r="F147" s="24">
        <v>13.6</v>
      </c>
      <c r="G147" s="24">
        <v>13.6</v>
      </c>
      <c r="H147" s="24">
        <v>13.6</v>
      </c>
      <c r="I147" s="24">
        <v>13.6</v>
      </c>
      <c r="J147" s="24">
        <v>13.6</v>
      </c>
      <c r="K147" s="24">
        <v>13.6</v>
      </c>
      <c r="L147" s="24">
        <v>13.6</v>
      </c>
      <c r="M147" s="24">
        <v>13.6</v>
      </c>
      <c r="N147" s="23">
        <f t="shared" si="40"/>
        <v>172.49999999999997</v>
      </c>
      <c r="O147" s="15"/>
      <c r="P147" s="45"/>
      <c r="Q147" s="45"/>
      <c r="R147" s="45"/>
      <c r="S147" s="45"/>
      <c r="T147" s="45"/>
      <c r="U147" s="45"/>
      <c r="V147" s="45"/>
      <c r="W147" s="45"/>
      <c r="X147" s="45"/>
      <c r="Y147" s="15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s="13" customFormat="1" ht="15.75">
      <c r="A148" s="22" t="s">
        <v>36</v>
      </c>
      <c r="B148" s="25">
        <f aca="true" t="shared" si="42" ref="B148:M148">+B149+B152</f>
        <v>26.6</v>
      </c>
      <c r="C148" s="25">
        <f t="shared" si="42"/>
        <v>26.6</v>
      </c>
      <c r="D148" s="25">
        <f t="shared" si="42"/>
        <v>30.9</v>
      </c>
      <c r="E148" s="25">
        <f t="shared" si="42"/>
        <v>29.6</v>
      </c>
      <c r="F148" s="25">
        <f t="shared" si="42"/>
        <v>31.2</v>
      </c>
      <c r="G148" s="25">
        <f t="shared" si="42"/>
        <v>29.4</v>
      </c>
      <c r="H148" s="25">
        <f t="shared" si="42"/>
        <v>29.4</v>
      </c>
      <c r="I148" s="25">
        <f t="shared" si="42"/>
        <v>31.1</v>
      </c>
      <c r="J148" s="25">
        <f t="shared" si="42"/>
        <v>28.5</v>
      </c>
      <c r="K148" s="25">
        <f t="shared" si="42"/>
        <v>27.599999999999998</v>
      </c>
      <c r="L148" s="25">
        <f t="shared" si="42"/>
        <v>28.9</v>
      </c>
      <c r="M148" s="25">
        <f t="shared" si="42"/>
        <v>31.799999999999997</v>
      </c>
      <c r="N148" s="31">
        <f t="shared" si="40"/>
        <v>351.59999999999997</v>
      </c>
      <c r="O148" s="26"/>
      <c r="P148" s="47"/>
      <c r="Q148" s="47"/>
      <c r="R148" s="47"/>
      <c r="S148" s="47"/>
      <c r="T148" s="47"/>
      <c r="U148" s="47"/>
      <c r="V148" s="47"/>
      <c r="W148" s="47"/>
      <c r="X148" s="47"/>
      <c r="Y148" s="26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s="13" customFormat="1" ht="15.75">
      <c r="A149" s="22" t="s">
        <v>30</v>
      </c>
      <c r="B149" s="25">
        <f aca="true" t="shared" si="43" ref="B149:N149">SUM(B150:B151)</f>
        <v>23.700000000000003</v>
      </c>
      <c r="C149" s="25">
        <f t="shared" si="43"/>
        <v>23.700000000000003</v>
      </c>
      <c r="D149" s="25">
        <f t="shared" si="43"/>
        <v>28</v>
      </c>
      <c r="E149" s="25">
        <f t="shared" si="43"/>
        <v>26.700000000000003</v>
      </c>
      <c r="F149" s="25">
        <f t="shared" si="43"/>
        <v>28.3</v>
      </c>
      <c r="G149" s="25">
        <f t="shared" si="43"/>
        <v>26.5</v>
      </c>
      <c r="H149" s="25">
        <f t="shared" si="43"/>
        <v>26.5</v>
      </c>
      <c r="I149" s="25">
        <f t="shared" si="43"/>
        <v>28.200000000000003</v>
      </c>
      <c r="J149" s="25">
        <f t="shared" si="43"/>
        <v>25.6</v>
      </c>
      <c r="K149" s="25">
        <f t="shared" si="43"/>
        <v>24.7</v>
      </c>
      <c r="L149" s="25">
        <f t="shared" si="43"/>
        <v>26</v>
      </c>
      <c r="M149" s="25">
        <f t="shared" si="43"/>
        <v>28.9</v>
      </c>
      <c r="N149" s="31">
        <f t="shared" si="43"/>
        <v>316.8</v>
      </c>
      <c r="O149" s="26"/>
      <c r="P149" s="47"/>
      <c r="Q149" s="47"/>
      <c r="R149" s="47"/>
      <c r="S149" s="47"/>
      <c r="T149" s="47"/>
      <c r="U149" s="47"/>
      <c r="V149" s="47"/>
      <c r="W149" s="47"/>
      <c r="X149" s="47"/>
      <c r="Y149" s="26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s="11" customFormat="1" ht="15">
      <c r="A150" s="35" t="s">
        <v>32</v>
      </c>
      <c r="B150" s="24">
        <v>15.8</v>
      </c>
      <c r="C150" s="24">
        <v>16.6</v>
      </c>
      <c r="D150" s="24">
        <v>19.7</v>
      </c>
      <c r="E150" s="24">
        <v>18.6</v>
      </c>
      <c r="F150" s="24">
        <v>19.8</v>
      </c>
      <c r="G150" s="24">
        <v>18.2</v>
      </c>
      <c r="H150" s="24">
        <v>17.6</v>
      </c>
      <c r="I150" s="24">
        <v>18.1</v>
      </c>
      <c r="J150" s="24">
        <v>16.2</v>
      </c>
      <c r="K150" s="24">
        <v>16.4</v>
      </c>
      <c r="L150" s="24">
        <v>17</v>
      </c>
      <c r="M150" s="24">
        <v>18.9</v>
      </c>
      <c r="N150" s="23">
        <f>SUM(B150:M150)</f>
        <v>212.9</v>
      </c>
      <c r="O150" s="15"/>
      <c r="P150" s="45"/>
      <c r="Q150" s="45"/>
      <c r="R150" s="45"/>
      <c r="S150" s="45"/>
      <c r="T150" s="45"/>
      <c r="U150" s="45"/>
      <c r="V150" s="45"/>
      <c r="W150" s="45"/>
      <c r="X150" s="45"/>
      <c r="Y150" s="15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s="11" customFormat="1" ht="15">
      <c r="A151" s="34" t="s">
        <v>31</v>
      </c>
      <c r="B151" s="24">
        <v>7.9</v>
      </c>
      <c r="C151" s="24">
        <v>7.1</v>
      </c>
      <c r="D151" s="24">
        <v>8.3</v>
      </c>
      <c r="E151" s="24">
        <v>8.1</v>
      </c>
      <c r="F151" s="24">
        <v>8.5</v>
      </c>
      <c r="G151" s="24">
        <v>8.3</v>
      </c>
      <c r="H151" s="24">
        <v>8.9</v>
      </c>
      <c r="I151" s="24">
        <v>10.1</v>
      </c>
      <c r="J151" s="24">
        <v>9.4</v>
      </c>
      <c r="K151" s="24">
        <v>8.3</v>
      </c>
      <c r="L151" s="24">
        <v>9</v>
      </c>
      <c r="M151" s="24">
        <v>10</v>
      </c>
      <c r="N151" s="23">
        <f>SUM(B151:M151)</f>
        <v>103.9</v>
      </c>
      <c r="O151" s="15"/>
      <c r="P151" s="45"/>
      <c r="Q151" s="45"/>
      <c r="R151" s="45"/>
      <c r="S151" s="45"/>
      <c r="T151" s="45"/>
      <c r="U151" s="45"/>
      <c r="V151" s="45"/>
      <c r="W151" s="45"/>
      <c r="X151" s="45"/>
      <c r="Y151" s="15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s="11" customFormat="1" ht="15">
      <c r="A152" s="22" t="s">
        <v>35</v>
      </c>
      <c r="B152" s="24">
        <v>2.9</v>
      </c>
      <c r="C152" s="24">
        <v>2.9</v>
      </c>
      <c r="D152" s="24">
        <v>2.9</v>
      </c>
      <c r="E152" s="24">
        <v>2.9</v>
      </c>
      <c r="F152" s="24">
        <v>2.9</v>
      </c>
      <c r="G152" s="24">
        <v>2.9</v>
      </c>
      <c r="H152" s="24">
        <v>2.9</v>
      </c>
      <c r="I152" s="24">
        <v>2.9</v>
      </c>
      <c r="J152" s="24">
        <v>2.9</v>
      </c>
      <c r="K152" s="24">
        <v>2.9</v>
      </c>
      <c r="L152" s="24">
        <v>2.9</v>
      </c>
      <c r="M152" s="24">
        <v>2.9</v>
      </c>
      <c r="N152" s="23">
        <f>SUM(B152:M152)</f>
        <v>34.79999999999999</v>
      </c>
      <c r="O152" s="15"/>
      <c r="P152" s="45"/>
      <c r="Q152" s="45"/>
      <c r="R152" s="45"/>
      <c r="S152" s="45"/>
      <c r="T152" s="45"/>
      <c r="U152" s="45"/>
      <c r="V152" s="45"/>
      <c r="W152" s="45"/>
      <c r="X152" s="45"/>
      <c r="Y152" s="15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s="13" customFormat="1" ht="15.75">
      <c r="A153" s="22" t="s">
        <v>37</v>
      </c>
      <c r="B153" s="25">
        <f aca="true" t="shared" si="44" ref="B153:N153">+B141-B148</f>
        <v>114.1</v>
      </c>
      <c r="C153" s="25">
        <f t="shared" si="44"/>
        <v>113.19999999999999</v>
      </c>
      <c r="D153" s="25">
        <f t="shared" si="44"/>
        <v>126.39999999999998</v>
      </c>
      <c r="E153" s="25">
        <f t="shared" si="44"/>
        <v>125</v>
      </c>
      <c r="F153" s="25">
        <f t="shared" si="44"/>
        <v>112.39999999999999</v>
      </c>
      <c r="G153" s="25">
        <f t="shared" si="44"/>
        <v>107.09999999999997</v>
      </c>
      <c r="H153" s="25">
        <f t="shared" si="44"/>
        <v>118.59999999999997</v>
      </c>
      <c r="I153" s="25">
        <f t="shared" si="44"/>
        <v>126</v>
      </c>
      <c r="J153" s="25">
        <f t="shared" si="44"/>
        <v>118.69999999999999</v>
      </c>
      <c r="K153" s="25">
        <f t="shared" si="44"/>
        <v>118.4</v>
      </c>
      <c r="L153" s="25">
        <f t="shared" si="44"/>
        <v>110.39999999999998</v>
      </c>
      <c r="M153" s="25">
        <f t="shared" si="44"/>
        <v>151.8</v>
      </c>
      <c r="N153" s="31">
        <f t="shared" si="44"/>
        <v>1442.1</v>
      </c>
      <c r="O153" s="26"/>
      <c r="P153" s="47"/>
      <c r="Q153" s="47"/>
      <c r="R153" s="47"/>
      <c r="S153" s="47"/>
      <c r="T153" s="47"/>
      <c r="U153" s="47"/>
      <c r="V153" s="47"/>
      <c r="W153" s="47"/>
      <c r="X153" s="47"/>
      <c r="Y153" s="26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s="11" customFormat="1" ht="15">
      <c r="A154" s="1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15"/>
      <c r="P154" s="45"/>
      <c r="Q154" s="45"/>
      <c r="R154" s="45"/>
      <c r="S154" s="45"/>
      <c r="T154" s="45"/>
      <c r="U154" s="45"/>
      <c r="V154" s="45"/>
      <c r="W154" s="45"/>
      <c r="X154" s="45"/>
      <c r="Y154" s="15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s="11" customFormat="1" ht="15">
      <c r="A155" s="32">
        <v>2006</v>
      </c>
      <c r="B155" s="27" t="s">
        <v>1</v>
      </c>
      <c r="C155" s="27" t="s">
        <v>2</v>
      </c>
      <c r="D155" s="27" t="s">
        <v>20</v>
      </c>
      <c r="E155" s="27" t="s">
        <v>21</v>
      </c>
      <c r="F155" s="27" t="s">
        <v>5</v>
      </c>
      <c r="G155" s="33" t="s">
        <v>22</v>
      </c>
      <c r="H155" s="27" t="s">
        <v>7</v>
      </c>
      <c r="I155" s="27" t="s">
        <v>8</v>
      </c>
      <c r="J155" s="27" t="s">
        <v>9</v>
      </c>
      <c r="K155" s="27" t="s">
        <v>10</v>
      </c>
      <c r="L155" s="27" t="s">
        <v>11</v>
      </c>
      <c r="M155" s="27" t="s">
        <v>28</v>
      </c>
      <c r="N155" s="27" t="s">
        <v>13</v>
      </c>
      <c r="O155" s="15"/>
      <c r="P155" s="45"/>
      <c r="Q155" s="45"/>
      <c r="R155" s="45"/>
      <c r="S155" s="45"/>
      <c r="T155" s="45"/>
      <c r="U155" s="45"/>
      <c r="V155" s="45"/>
      <c r="W155" s="45"/>
      <c r="X155" s="45"/>
      <c r="Y155" s="15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s="11" customFormat="1" ht="15">
      <c r="A156" s="22" t="s">
        <v>29</v>
      </c>
      <c r="B156" s="25">
        <f aca="true" t="shared" si="45" ref="B156:M156">+B157+B162</f>
        <v>146.2</v>
      </c>
      <c r="C156" s="25">
        <f t="shared" si="45"/>
        <v>147.8</v>
      </c>
      <c r="D156" s="25">
        <f t="shared" si="45"/>
        <v>161.5</v>
      </c>
      <c r="E156" s="25">
        <f t="shared" si="45"/>
        <v>148.8</v>
      </c>
      <c r="F156" s="25">
        <f t="shared" si="45"/>
        <v>167.9</v>
      </c>
      <c r="G156" s="25">
        <f t="shared" si="45"/>
        <v>160.4</v>
      </c>
      <c r="H156" s="25">
        <f t="shared" si="45"/>
        <v>161.39999999999998</v>
      </c>
      <c r="I156" s="25">
        <f t="shared" si="45"/>
        <v>168.10000000000002</v>
      </c>
      <c r="J156" s="25">
        <f t="shared" si="45"/>
        <v>164.3</v>
      </c>
      <c r="K156" s="25">
        <f t="shared" si="45"/>
        <v>162.2</v>
      </c>
      <c r="L156" s="25">
        <f t="shared" si="45"/>
        <v>153</v>
      </c>
      <c r="M156" s="25">
        <f t="shared" si="45"/>
        <v>195.89999999999998</v>
      </c>
      <c r="N156" s="31">
        <f aca="true" t="shared" si="46" ref="N156:N168">SUM(B156:M156)</f>
        <v>1937.5</v>
      </c>
      <c r="O156" s="15"/>
      <c r="P156" s="45"/>
      <c r="Q156" s="45"/>
      <c r="R156" s="45"/>
      <c r="S156" s="45"/>
      <c r="T156" s="45"/>
      <c r="U156" s="45"/>
      <c r="V156" s="45"/>
      <c r="W156" s="45"/>
      <c r="X156" s="45"/>
      <c r="Y156" s="15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s="11" customFormat="1" ht="15">
      <c r="A157" s="22" t="s">
        <v>30</v>
      </c>
      <c r="B157" s="25">
        <f aca="true" t="shared" si="47" ref="B157:M157">SUM(B158:B161)</f>
        <v>132.29999999999998</v>
      </c>
      <c r="C157" s="25">
        <f t="shared" si="47"/>
        <v>133.9</v>
      </c>
      <c r="D157" s="25">
        <f t="shared" si="47"/>
        <v>147.6</v>
      </c>
      <c r="E157" s="25">
        <f t="shared" si="47"/>
        <v>134.9</v>
      </c>
      <c r="F157" s="25">
        <f t="shared" si="47"/>
        <v>154</v>
      </c>
      <c r="G157" s="25">
        <f t="shared" si="47"/>
        <v>146.5</v>
      </c>
      <c r="H157" s="25">
        <f t="shared" si="47"/>
        <v>147.49999999999997</v>
      </c>
      <c r="I157" s="25">
        <f t="shared" si="47"/>
        <v>154.20000000000002</v>
      </c>
      <c r="J157" s="25">
        <f t="shared" si="47"/>
        <v>150.4</v>
      </c>
      <c r="K157" s="25">
        <f t="shared" si="47"/>
        <v>148.29999999999998</v>
      </c>
      <c r="L157" s="25">
        <f t="shared" si="47"/>
        <v>139.1</v>
      </c>
      <c r="M157" s="25">
        <f t="shared" si="47"/>
        <v>181.99999999999997</v>
      </c>
      <c r="N157" s="31">
        <f t="shared" si="46"/>
        <v>1770.6999999999998</v>
      </c>
      <c r="O157" s="15"/>
      <c r="P157" s="45"/>
      <c r="Q157" s="45"/>
      <c r="R157" s="45"/>
      <c r="S157" s="45"/>
      <c r="T157" s="45"/>
      <c r="U157" s="45"/>
      <c r="V157" s="45"/>
      <c r="W157" s="45"/>
      <c r="X157" s="45"/>
      <c r="Y157" s="15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s="11" customFormat="1" ht="15">
      <c r="A158" s="34" t="s">
        <v>31</v>
      </c>
      <c r="B158" s="24">
        <v>72.7</v>
      </c>
      <c r="C158" s="24">
        <v>78.5</v>
      </c>
      <c r="D158" s="24">
        <v>86.6</v>
      </c>
      <c r="E158" s="24">
        <v>83.9</v>
      </c>
      <c r="F158" s="24">
        <v>89.4</v>
      </c>
      <c r="G158" s="24">
        <v>86.8</v>
      </c>
      <c r="H158" s="24">
        <v>86.8</v>
      </c>
      <c r="I158" s="24">
        <v>89.4</v>
      </c>
      <c r="J158" s="24">
        <v>92.4</v>
      </c>
      <c r="K158" s="24">
        <v>87</v>
      </c>
      <c r="L158" s="24">
        <v>81.7</v>
      </c>
      <c r="M158" s="24">
        <v>107.5</v>
      </c>
      <c r="N158" s="23">
        <f t="shared" si="46"/>
        <v>1042.7</v>
      </c>
      <c r="O158" s="15"/>
      <c r="P158" s="45"/>
      <c r="Q158" s="45"/>
      <c r="R158" s="45"/>
      <c r="S158" s="45"/>
      <c r="T158" s="45"/>
      <c r="U158" s="45"/>
      <c r="V158" s="45"/>
      <c r="W158" s="45"/>
      <c r="X158" s="45"/>
      <c r="Y158" s="15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s="11" customFormat="1" ht="15">
      <c r="A159" s="35" t="s">
        <v>32</v>
      </c>
      <c r="B159" s="24">
        <v>35.9</v>
      </c>
      <c r="C159" s="24">
        <v>32.2</v>
      </c>
      <c r="D159" s="24">
        <v>34.7</v>
      </c>
      <c r="E159" s="24">
        <v>28.2</v>
      </c>
      <c r="F159" s="24">
        <v>34.6</v>
      </c>
      <c r="G159" s="24">
        <v>30.8</v>
      </c>
      <c r="H159" s="24">
        <v>32.4</v>
      </c>
      <c r="I159" s="24">
        <v>33.9</v>
      </c>
      <c r="J159" s="24">
        <v>28.4</v>
      </c>
      <c r="K159" s="24">
        <v>31.3</v>
      </c>
      <c r="L159" s="24">
        <v>30.6</v>
      </c>
      <c r="M159" s="24">
        <v>32.1</v>
      </c>
      <c r="N159" s="23">
        <f t="shared" si="46"/>
        <v>385.1</v>
      </c>
      <c r="O159" s="15"/>
      <c r="P159" s="45"/>
      <c r="Q159" s="45"/>
      <c r="R159" s="45"/>
      <c r="S159" s="45"/>
      <c r="T159" s="45"/>
      <c r="U159" s="45"/>
      <c r="V159" s="45"/>
      <c r="W159" s="45"/>
      <c r="X159" s="45"/>
      <c r="Y159" s="15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s="11" customFormat="1" ht="15">
      <c r="A160" s="35" t="s">
        <v>33</v>
      </c>
      <c r="B160" s="24">
        <v>23.6</v>
      </c>
      <c r="C160" s="24">
        <v>23.1</v>
      </c>
      <c r="D160" s="24">
        <v>26.2</v>
      </c>
      <c r="E160" s="24">
        <v>22.7</v>
      </c>
      <c r="F160" s="24">
        <v>29.9</v>
      </c>
      <c r="G160" s="24">
        <v>28.8</v>
      </c>
      <c r="H160" s="24">
        <v>28.2</v>
      </c>
      <c r="I160" s="24">
        <v>30.8</v>
      </c>
      <c r="J160" s="24">
        <v>29.5</v>
      </c>
      <c r="K160" s="24">
        <v>29.9</v>
      </c>
      <c r="L160" s="24">
        <v>26.7</v>
      </c>
      <c r="M160" s="24">
        <v>42.3</v>
      </c>
      <c r="N160" s="23">
        <f t="shared" si="46"/>
        <v>341.7</v>
      </c>
      <c r="O160" s="15"/>
      <c r="P160" s="45"/>
      <c r="Q160" s="45"/>
      <c r="R160" s="45"/>
      <c r="S160" s="45"/>
      <c r="T160" s="45"/>
      <c r="U160" s="45"/>
      <c r="V160" s="45"/>
      <c r="W160" s="45"/>
      <c r="X160" s="45"/>
      <c r="Y160" s="15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s="11" customFormat="1" ht="15">
      <c r="A161" s="34" t="s">
        <v>34</v>
      </c>
      <c r="B161" s="24">
        <v>0.1</v>
      </c>
      <c r="C161" s="24">
        <v>0.1</v>
      </c>
      <c r="D161" s="24">
        <v>0.1</v>
      </c>
      <c r="E161" s="24">
        <v>0.1</v>
      </c>
      <c r="F161" s="24">
        <v>0.1</v>
      </c>
      <c r="G161" s="24">
        <v>0.1</v>
      </c>
      <c r="H161" s="24">
        <v>0.1</v>
      </c>
      <c r="I161" s="24">
        <v>0.1</v>
      </c>
      <c r="J161" s="24">
        <v>0.1</v>
      </c>
      <c r="K161" s="24">
        <v>0.1</v>
      </c>
      <c r="L161" s="24">
        <v>0.1</v>
      </c>
      <c r="M161" s="24">
        <v>0.1</v>
      </c>
      <c r="N161" s="23">
        <f t="shared" si="46"/>
        <v>1.2</v>
      </c>
      <c r="O161" s="15"/>
      <c r="P161" s="45"/>
      <c r="Q161" s="45"/>
      <c r="R161" s="45"/>
      <c r="S161" s="45"/>
      <c r="T161" s="45"/>
      <c r="U161" s="45"/>
      <c r="V161" s="45"/>
      <c r="W161" s="45"/>
      <c r="X161" s="45"/>
      <c r="Y161" s="15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s="11" customFormat="1" ht="15">
      <c r="A162" s="22" t="s">
        <v>35</v>
      </c>
      <c r="B162" s="24">
        <v>13.9</v>
      </c>
      <c r="C162" s="24">
        <v>13.9</v>
      </c>
      <c r="D162" s="24">
        <v>13.9</v>
      </c>
      <c r="E162" s="24">
        <v>13.9</v>
      </c>
      <c r="F162" s="24">
        <v>13.9</v>
      </c>
      <c r="G162" s="24">
        <v>13.9</v>
      </c>
      <c r="H162" s="24">
        <v>13.9</v>
      </c>
      <c r="I162" s="24">
        <v>13.9</v>
      </c>
      <c r="J162" s="24">
        <v>13.9</v>
      </c>
      <c r="K162" s="24">
        <v>13.9</v>
      </c>
      <c r="L162" s="24">
        <v>13.9</v>
      </c>
      <c r="M162" s="24">
        <v>13.9</v>
      </c>
      <c r="N162" s="23">
        <f t="shared" si="46"/>
        <v>166.80000000000004</v>
      </c>
      <c r="O162" s="15"/>
      <c r="P162" s="45"/>
      <c r="Q162" s="45"/>
      <c r="R162" s="45"/>
      <c r="S162" s="45"/>
      <c r="T162" s="45"/>
      <c r="U162" s="45"/>
      <c r="V162" s="45"/>
      <c r="W162" s="45"/>
      <c r="X162" s="45"/>
      <c r="Y162" s="15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s="11" customFormat="1" ht="15">
      <c r="A163" s="22" t="s">
        <v>36</v>
      </c>
      <c r="B163" s="25">
        <f aca="true" t="shared" si="48" ref="B163:M163">+B164+B167</f>
        <v>27.199999999999996</v>
      </c>
      <c r="C163" s="25">
        <f t="shared" si="48"/>
        <v>25.799999999999997</v>
      </c>
      <c r="D163" s="25">
        <f t="shared" si="48"/>
        <v>29.599999999999998</v>
      </c>
      <c r="E163" s="25">
        <f t="shared" si="48"/>
        <v>24.4</v>
      </c>
      <c r="F163" s="25">
        <f t="shared" si="48"/>
        <v>27.9</v>
      </c>
      <c r="G163" s="25">
        <f t="shared" si="48"/>
        <v>25.9</v>
      </c>
      <c r="H163" s="25">
        <f t="shared" si="48"/>
        <v>27.799999999999997</v>
      </c>
      <c r="I163" s="25">
        <f t="shared" si="48"/>
        <v>28.7</v>
      </c>
      <c r="J163" s="25">
        <f t="shared" si="48"/>
        <v>28.799999999999997</v>
      </c>
      <c r="K163" s="25">
        <f t="shared" si="48"/>
        <v>29.4</v>
      </c>
      <c r="L163" s="25">
        <f t="shared" si="48"/>
        <v>26.799999999999997</v>
      </c>
      <c r="M163" s="25">
        <f t="shared" si="48"/>
        <v>31.955644233333338</v>
      </c>
      <c r="N163" s="31">
        <f t="shared" si="46"/>
        <v>334.2556442333333</v>
      </c>
      <c r="O163" s="15"/>
      <c r="P163" s="45"/>
      <c r="Q163" s="45"/>
      <c r="R163" s="45"/>
      <c r="S163" s="45"/>
      <c r="T163" s="45"/>
      <c r="U163" s="45"/>
      <c r="V163" s="45"/>
      <c r="W163" s="45"/>
      <c r="X163" s="45"/>
      <c r="Y163" s="15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s="11" customFormat="1" ht="15">
      <c r="A164" s="22" t="s">
        <v>30</v>
      </c>
      <c r="B164" s="25">
        <f aca="true" t="shared" si="49" ref="B164:M164">SUM(B165:B166)</f>
        <v>24.299999999999997</v>
      </c>
      <c r="C164" s="25">
        <f t="shared" si="49"/>
        <v>22.9</v>
      </c>
      <c r="D164" s="25">
        <f t="shared" si="49"/>
        <v>26.7</v>
      </c>
      <c r="E164" s="25">
        <f t="shared" si="49"/>
        <v>21.5</v>
      </c>
      <c r="F164" s="25">
        <f t="shared" si="49"/>
        <v>25</v>
      </c>
      <c r="G164" s="25">
        <f t="shared" si="49"/>
        <v>23</v>
      </c>
      <c r="H164" s="25">
        <f t="shared" si="49"/>
        <v>24.9</v>
      </c>
      <c r="I164" s="25">
        <f t="shared" si="49"/>
        <v>25.8</v>
      </c>
      <c r="J164" s="25">
        <f t="shared" si="49"/>
        <v>25.9</v>
      </c>
      <c r="K164" s="25">
        <f t="shared" si="49"/>
        <v>26.5</v>
      </c>
      <c r="L164" s="25">
        <f t="shared" si="49"/>
        <v>23.9</v>
      </c>
      <c r="M164" s="25">
        <f t="shared" si="49"/>
        <v>29.017025930000006</v>
      </c>
      <c r="N164" s="31">
        <f t="shared" si="46"/>
        <v>299.41702592999997</v>
      </c>
      <c r="O164" s="15"/>
      <c r="P164" s="45"/>
      <c r="Q164" s="45"/>
      <c r="R164" s="45"/>
      <c r="S164" s="45"/>
      <c r="T164" s="45"/>
      <c r="U164" s="45"/>
      <c r="V164" s="45"/>
      <c r="W164" s="45"/>
      <c r="X164" s="45"/>
      <c r="Y164" s="15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s="11" customFormat="1" ht="15">
      <c r="A165" s="35" t="s">
        <v>32</v>
      </c>
      <c r="B165" s="24">
        <v>14.7</v>
      </c>
      <c r="C165" s="24">
        <v>14.8</v>
      </c>
      <c r="D165" s="24">
        <v>17.9</v>
      </c>
      <c r="E165" s="24">
        <v>13.6</v>
      </c>
      <c r="F165" s="24">
        <v>15.6</v>
      </c>
      <c r="G165" s="24">
        <v>13.8</v>
      </c>
      <c r="H165" s="24">
        <v>15</v>
      </c>
      <c r="I165" s="24">
        <v>16</v>
      </c>
      <c r="J165" s="24">
        <v>17.3</v>
      </c>
      <c r="K165" s="24">
        <v>17.4</v>
      </c>
      <c r="L165" s="24">
        <v>15</v>
      </c>
      <c r="M165" s="24">
        <v>18.973600000000005</v>
      </c>
      <c r="N165" s="23">
        <f t="shared" si="46"/>
        <v>190.0736</v>
      </c>
      <c r="O165" s="15"/>
      <c r="P165" s="45"/>
      <c r="Q165" s="45"/>
      <c r="R165" s="45"/>
      <c r="S165" s="45"/>
      <c r="T165" s="45"/>
      <c r="U165" s="45"/>
      <c r="V165" s="45"/>
      <c r="W165" s="45"/>
      <c r="X165" s="45"/>
      <c r="Y165" s="15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s="11" customFormat="1" ht="15">
      <c r="A166" s="34" t="s">
        <v>31</v>
      </c>
      <c r="B166" s="24">
        <v>9.6</v>
      </c>
      <c r="C166" s="24">
        <v>8.1</v>
      </c>
      <c r="D166" s="24">
        <v>8.8</v>
      </c>
      <c r="E166" s="24">
        <v>7.9</v>
      </c>
      <c r="F166" s="24">
        <v>9.4</v>
      </c>
      <c r="G166" s="24">
        <v>9.2</v>
      </c>
      <c r="H166" s="24">
        <v>9.9</v>
      </c>
      <c r="I166" s="24">
        <v>9.8</v>
      </c>
      <c r="J166" s="24">
        <v>8.6</v>
      </c>
      <c r="K166" s="24">
        <v>9.1</v>
      </c>
      <c r="L166" s="24">
        <v>8.9</v>
      </c>
      <c r="M166" s="24">
        <v>10.043425930000002</v>
      </c>
      <c r="N166" s="23">
        <f t="shared" si="46"/>
        <v>109.34342593</v>
      </c>
      <c r="O166" s="15"/>
      <c r="P166" s="45"/>
      <c r="Q166" s="45"/>
      <c r="R166" s="45"/>
      <c r="S166" s="45"/>
      <c r="T166" s="45"/>
      <c r="U166" s="45"/>
      <c r="V166" s="45"/>
      <c r="W166" s="45"/>
      <c r="X166" s="45"/>
      <c r="Y166" s="15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s="11" customFormat="1" ht="15">
      <c r="A167" s="22" t="s">
        <v>35</v>
      </c>
      <c r="B167" s="24">
        <v>2.9</v>
      </c>
      <c r="C167" s="24">
        <v>2.9</v>
      </c>
      <c r="D167" s="24">
        <v>2.9</v>
      </c>
      <c r="E167" s="24">
        <v>2.9</v>
      </c>
      <c r="F167" s="24">
        <v>2.9</v>
      </c>
      <c r="G167" s="24">
        <v>2.9</v>
      </c>
      <c r="H167" s="24">
        <v>2.9</v>
      </c>
      <c r="I167" s="24">
        <v>2.9</v>
      </c>
      <c r="J167" s="24">
        <v>2.9</v>
      </c>
      <c r="K167" s="24">
        <v>2.9</v>
      </c>
      <c r="L167" s="24">
        <v>2.9</v>
      </c>
      <c r="M167" s="24">
        <v>2.9386183033333335</v>
      </c>
      <c r="N167" s="23">
        <f t="shared" si="46"/>
        <v>34.83861830333333</v>
      </c>
      <c r="O167" s="15"/>
      <c r="P167" s="45"/>
      <c r="Q167" s="45"/>
      <c r="R167" s="45"/>
      <c r="S167" s="45"/>
      <c r="T167" s="45"/>
      <c r="U167" s="45"/>
      <c r="V167" s="45"/>
      <c r="W167" s="45"/>
      <c r="X167" s="45"/>
      <c r="Y167" s="15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s="11" customFormat="1" ht="15">
      <c r="A168" s="22" t="s">
        <v>37</v>
      </c>
      <c r="B168" s="25">
        <f aca="true" t="shared" si="50" ref="B168:M168">+B156-B163</f>
        <v>119</v>
      </c>
      <c r="C168" s="25">
        <f t="shared" si="50"/>
        <v>122.00000000000001</v>
      </c>
      <c r="D168" s="25">
        <f t="shared" si="50"/>
        <v>131.9</v>
      </c>
      <c r="E168" s="25">
        <f t="shared" si="50"/>
        <v>124.4</v>
      </c>
      <c r="F168" s="25">
        <f t="shared" si="50"/>
        <v>140</v>
      </c>
      <c r="G168" s="25">
        <f t="shared" si="50"/>
        <v>134.5</v>
      </c>
      <c r="H168" s="25">
        <f t="shared" si="50"/>
        <v>133.59999999999997</v>
      </c>
      <c r="I168" s="25">
        <f t="shared" si="50"/>
        <v>139.40000000000003</v>
      </c>
      <c r="J168" s="25">
        <f t="shared" si="50"/>
        <v>135.5</v>
      </c>
      <c r="K168" s="25">
        <f t="shared" si="50"/>
        <v>132.79999999999998</v>
      </c>
      <c r="L168" s="25">
        <f t="shared" si="50"/>
        <v>126.2</v>
      </c>
      <c r="M168" s="25">
        <f t="shared" si="50"/>
        <v>163.94435576666663</v>
      </c>
      <c r="N168" s="31">
        <f t="shared" si="46"/>
        <v>1603.2443557666666</v>
      </c>
      <c r="O168" s="15"/>
      <c r="P168" s="45"/>
      <c r="Q168" s="45"/>
      <c r="R168" s="45"/>
      <c r="S168" s="45"/>
      <c r="T168" s="45"/>
      <c r="U168" s="45"/>
      <c r="V168" s="45"/>
      <c r="W168" s="45"/>
      <c r="X168" s="45"/>
      <c r="Y168" s="15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s="11" customFormat="1" ht="15">
      <c r="A169" s="14"/>
      <c r="B169" s="24"/>
      <c r="C169" s="24"/>
      <c r="D169" s="24"/>
      <c r="E169" s="24"/>
      <c r="F169" s="24"/>
      <c r="G169" s="24"/>
      <c r="H169" s="24"/>
      <c r="I169" s="31"/>
      <c r="J169" s="24"/>
      <c r="K169" s="24"/>
      <c r="L169" s="24"/>
      <c r="M169" s="24"/>
      <c r="N169" s="24"/>
      <c r="O169" s="15"/>
      <c r="P169" s="45"/>
      <c r="Q169" s="45"/>
      <c r="R169" s="45"/>
      <c r="S169" s="45"/>
      <c r="T169" s="45"/>
      <c r="U169" s="45"/>
      <c r="V169" s="45"/>
      <c r="W169" s="45"/>
      <c r="X169" s="45"/>
      <c r="Y169" s="15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s="11" customFormat="1" ht="15">
      <c r="A170" s="32">
        <v>2007</v>
      </c>
      <c r="B170" s="27" t="s">
        <v>1</v>
      </c>
      <c r="C170" s="27" t="s">
        <v>2</v>
      </c>
      <c r="D170" s="27" t="s">
        <v>20</v>
      </c>
      <c r="E170" s="27" t="s">
        <v>21</v>
      </c>
      <c r="F170" s="27" t="s">
        <v>5</v>
      </c>
      <c r="G170" s="33" t="s">
        <v>22</v>
      </c>
      <c r="H170" s="27" t="s">
        <v>7</v>
      </c>
      <c r="I170" s="27" t="s">
        <v>8</v>
      </c>
      <c r="J170" s="27" t="s">
        <v>9</v>
      </c>
      <c r="K170" s="27" t="s">
        <v>10</v>
      </c>
      <c r="L170" s="27" t="s">
        <v>11</v>
      </c>
      <c r="M170" s="27" t="s">
        <v>28</v>
      </c>
      <c r="N170" s="27" t="s">
        <v>13</v>
      </c>
      <c r="O170" s="15"/>
      <c r="P170" s="45"/>
      <c r="Q170" s="45"/>
      <c r="R170" s="45"/>
      <c r="S170" s="45"/>
      <c r="T170" s="45"/>
      <c r="U170" s="45"/>
      <c r="V170" s="45"/>
      <c r="W170" s="45"/>
      <c r="X170" s="45"/>
      <c r="Y170" s="15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s="11" customFormat="1" ht="15">
      <c r="A171" s="22" t="s">
        <v>29</v>
      </c>
      <c r="B171" s="25">
        <f aca="true" t="shared" si="51" ref="B171:M171">+B172+B177</f>
        <v>165.8</v>
      </c>
      <c r="C171" s="25">
        <f t="shared" si="51"/>
        <v>161.4</v>
      </c>
      <c r="D171" s="25">
        <f t="shared" si="51"/>
        <v>188.3</v>
      </c>
      <c r="E171" s="25">
        <f t="shared" si="51"/>
        <v>177.70000000000002</v>
      </c>
      <c r="F171" s="25">
        <f t="shared" si="51"/>
        <v>186.3</v>
      </c>
      <c r="G171" s="25">
        <f t="shared" si="51"/>
        <v>184.70000000000002</v>
      </c>
      <c r="H171" s="25">
        <f t="shared" si="51"/>
        <v>192.60000000000002</v>
      </c>
      <c r="I171" s="25">
        <f t="shared" si="51"/>
        <v>189.8</v>
      </c>
      <c r="J171" s="25">
        <f t="shared" si="51"/>
        <v>192.9</v>
      </c>
      <c r="K171" s="25">
        <f t="shared" si="51"/>
        <v>193</v>
      </c>
      <c r="L171" s="25">
        <f t="shared" si="51"/>
        <v>187.1</v>
      </c>
      <c r="M171" s="25">
        <f t="shared" si="51"/>
        <v>224.2</v>
      </c>
      <c r="N171" s="31">
        <f aca="true" t="shared" si="52" ref="N171:N183">SUM(B171:M171)</f>
        <v>2243.8</v>
      </c>
      <c r="O171" s="15"/>
      <c r="P171" s="45"/>
      <c r="Q171" s="45"/>
      <c r="R171" s="45"/>
      <c r="S171" s="45"/>
      <c r="T171" s="45"/>
      <c r="U171" s="45"/>
      <c r="V171" s="45"/>
      <c r="W171" s="45"/>
      <c r="X171" s="45"/>
      <c r="Y171" s="15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s="11" customFormat="1" ht="15">
      <c r="A172" s="22" t="s">
        <v>30</v>
      </c>
      <c r="B172" s="25">
        <f aca="true" t="shared" si="53" ref="B172:M172">SUM(B173:B176)</f>
        <v>142.5</v>
      </c>
      <c r="C172" s="25">
        <f t="shared" si="53"/>
        <v>138.1</v>
      </c>
      <c r="D172" s="25">
        <f t="shared" si="53"/>
        <v>165</v>
      </c>
      <c r="E172" s="25">
        <f t="shared" si="53"/>
        <v>154.4</v>
      </c>
      <c r="F172" s="25">
        <f t="shared" si="53"/>
        <v>163</v>
      </c>
      <c r="G172" s="25">
        <f t="shared" si="53"/>
        <v>161.4</v>
      </c>
      <c r="H172" s="25">
        <f t="shared" si="53"/>
        <v>169.3</v>
      </c>
      <c r="I172" s="25">
        <f t="shared" si="53"/>
        <v>166.5</v>
      </c>
      <c r="J172" s="25">
        <f t="shared" si="53"/>
        <v>169.6</v>
      </c>
      <c r="K172" s="25">
        <f t="shared" si="53"/>
        <v>169.7</v>
      </c>
      <c r="L172" s="25">
        <f t="shared" si="53"/>
        <v>163.79999999999998</v>
      </c>
      <c r="M172" s="25">
        <f t="shared" si="53"/>
        <v>200.89999999999998</v>
      </c>
      <c r="N172" s="31">
        <f t="shared" si="52"/>
        <v>1964.1999999999998</v>
      </c>
      <c r="O172" s="15"/>
      <c r="P172" s="45"/>
      <c r="Q172" s="45"/>
      <c r="R172" s="45"/>
      <c r="S172" s="45"/>
      <c r="T172" s="45"/>
      <c r="U172" s="45"/>
      <c r="V172" s="45"/>
      <c r="W172" s="45"/>
      <c r="X172" s="45"/>
      <c r="Y172" s="15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s="11" customFormat="1" ht="15">
      <c r="A173" s="34" t="s">
        <v>31</v>
      </c>
      <c r="B173" s="24">
        <v>82.2</v>
      </c>
      <c r="C173" s="24">
        <v>83.6</v>
      </c>
      <c r="D173" s="24">
        <v>98.8</v>
      </c>
      <c r="E173" s="24">
        <v>92.8</v>
      </c>
      <c r="F173" s="24">
        <v>98.1</v>
      </c>
      <c r="G173" s="24">
        <v>99.2</v>
      </c>
      <c r="H173" s="24">
        <v>96.2</v>
      </c>
      <c r="I173" s="24">
        <v>99.3</v>
      </c>
      <c r="J173" s="24">
        <v>101.3</v>
      </c>
      <c r="K173" s="24">
        <v>100.6</v>
      </c>
      <c r="L173" s="24">
        <v>95.7</v>
      </c>
      <c r="M173" s="24">
        <v>118.7</v>
      </c>
      <c r="N173" s="23">
        <f t="shared" si="52"/>
        <v>1166.5</v>
      </c>
      <c r="O173" s="15"/>
      <c r="P173" s="45"/>
      <c r="Q173" s="45"/>
      <c r="R173" s="45"/>
      <c r="S173" s="45"/>
      <c r="T173" s="45"/>
      <c r="U173" s="45"/>
      <c r="V173" s="45"/>
      <c r="W173" s="45"/>
      <c r="X173" s="45"/>
      <c r="Y173" s="15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s="11" customFormat="1" ht="15">
      <c r="A174" s="35" t="s">
        <v>32</v>
      </c>
      <c r="B174" s="24">
        <v>31.9</v>
      </c>
      <c r="C174" s="24">
        <v>26.9</v>
      </c>
      <c r="D174" s="24">
        <v>35.2</v>
      </c>
      <c r="E174" s="24">
        <v>31.5</v>
      </c>
      <c r="F174" s="24">
        <v>32.7</v>
      </c>
      <c r="G174" s="24">
        <v>30.3</v>
      </c>
      <c r="H174" s="24">
        <v>40.7</v>
      </c>
      <c r="I174" s="24">
        <v>33.1</v>
      </c>
      <c r="J174" s="24">
        <v>37.1</v>
      </c>
      <c r="K174" s="24">
        <v>35.8</v>
      </c>
      <c r="L174" s="24">
        <v>34</v>
      </c>
      <c r="M174" s="24">
        <v>43</v>
      </c>
      <c r="N174" s="23">
        <f t="shared" si="52"/>
        <v>412.20000000000005</v>
      </c>
      <c r="O174" s="15"/>
      <c r="P174" s="45"/>
      <c r="Q174" s="45"/>
      <c r="R174" s="45"/>
      <c r="S174" s="45"/>
      <c r="T174" s="45"/>
      <c r="U174" s="45"/>
      <c r="V174" s="45"/>
      <c r="W174" s="45"/>
      <c r="X174" s="45"/>
      <c r="Y174" s="15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s="11" customFormat="1" ht="15">
      <c r="A175" s="35" t="s">
        <v>33</v>
      </c>
      <c r="B175" s="24">
        <v>28.4</v>
      </c>
      <c r="C175" s="24">
        <v>27.6</v>
      </c>
      <c r="D175" s="24">
        <v>31</v>
      </c>
      <c r="E175" s="24">
        <v>30.1</v>
      </c>
      <c r="F175" s="24">
        <v>32.2</v>
      </c>
      <c r="G175" s="24">
        <v>31.9</v>
      </c>
      <c r="H175" s="24">
        <v>32.4</v>
      </c>
      <c r="I175" s="24">
        <v>34.1</v>
      </c>
      <c r="J175" s="24">
        <v>31.2</v>
      </c>
      <c r="K175" s="24">
        <v>33.3</v>
      </c>
      <c r="L175" s="24">
        <v>34.1</v>
      </c>
      <c r="M175" s="24">
        <v>39.2</v>
      </c>
      <c r="N175" s="23">
        <f t="shared" si="52"/>
        <v>385.50000000000006</v>
      </c>
      <c r="O175" s="15"/>
      <c r="P175" s="45"/>
      <c r="Q175" s="45"/>
      <c r="R175" s="45"/>
      <c r="S175" s="45"/>
      <c r="T175" s="45"/>
      <c r="U175" s="45"/>
      <c r="V175" s="45"/>
      <c r="W175" s="45"/>
      <c r="X175" s="45"/>
      <c r="Y175" s="15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s="11" customFormat="1" ht="15">
      <c r="A176" s="35" t="s">
        <v>40</v>
      </c>
      <c r="B176" s="24">
        <v>0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3">
        <f t="shared" si="52"/>
        <v>0</v>
      </c>
      <c r="O176" s="15"/>
      <c r="P176" s="45"/>
      <c r="Q176" s="45"/>
      <c r="R176" s="45"/>
      <c r="S176" s="45"/>
      <c r="T176" s="45"/>
      <c r="U176" s="45"/>
      <c r="V176" s="45"/>
      <c r="W176" s="45"/>
      <c r="X176" s="45"/>
      <c r="Y176" s="15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s="11" customFormat="1" ht="15">
      <c r="A177" s="22" t="s">
        <v>35</v>
      </c>
      <c r="B177" s="24">
        <v>23.3</v>
      </c>
      <c r="C177" s="24">
        <v>23.3</v>
      </c>
      <c r="D177" s="24">
        <v>23.3</v>
      </c>
      <c r="E177" s="24">
        <v>23.3</v>
      </c>
      <c r="F177" s="24">
        <v>23.3</v>
      </c>
      <c r="G177" s="24">
        <v>23.3</v>
      </c>
      <c r="H177" s="24">
        <v>23.3</v>
      </c>
      <c r="I177" s="24">
        <v>23.3</v>
      </c>
      <c r="J177" s="24">
        <v>23.3</v>
      </c>
      <c r="K177" s="24">
        <v>23.3</v>
      </c>
      <c r="L177" s="24">
        <v>23.3</v>
      </c>
      <c r="M177" s="24">
        <v>23.3</v>
      </c>
      <c r="N177" s="23">
        <f t="shared" si="52"/>
        <v>279.6000000000001</v>
      </c>
      <c r="O177" s="15"/>
      <c r="P177" s="45"/>
      <c r="Q177" s="45"/>
      <c r="R177" s="45"/>
      <c r="S177" s="45"/>
      <c r="T177" s="45"/>
      <c r="U177" s="45"/>
      <c r="V177" s="45"/>
      <c r="W177" s="45"/>
      <c r="X177" s="45"/>
      <c r="Y177" s="15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s="11" customFormat="1" ht="15">
      <c r="A178" s="22" t="s">
        <v>36</v>
      </c>
      <c r="B178" s="25">
        <f aca="true" t="shared" si="54" ref="B178:M178">+B179+B182</f>
        <v>26.400000000000002</v>
      </c>
      <c r="C178" s="25">
        <f t="shared" si="54"/>
        <v>22.400000000000002</v>
      </c>
      <c r="D178" s="25">
        <f t="shared" si="54"/>
        <v>28.3</v>
      </c>
      <c r="E178" s="25">
        <f t="shared" si="54"/>
        <v>24.3</v>
      </c>
      <c r="F178" s="25">
        <f t="shared" si="54"/>
        <v>26.500000000000004</v>
      </c>
      <c r="G178" s="25">
        <f t="shared" si="54"/>
        <v>25.400000000000002</v>
      </c>
      <c r="H178" s="25">
        <f t="shared" si="54"/>
        <v>32.099999999999994</v>
      </c>
      <c r="I178" s="25">
        <f t="shared" si="54"/>
        <v>31.7</v>
      </c>
      <c r="J178" s="25">
        <f t="shared" si="54"/>
        <v>26.900000000000002</v>
      </c>
      <c r="K178" s="25">
        <f t="shared" si="54"/>
        <v>30.400000000000002</v>
      </c>
      <c r="L178" s="25">
        <f t="shared" si="54"/>
        <v>32.8</v>
      </c>
      <c r="M178" s="25">
        <f t="shared" si="54"/>
        <v>29.6</v>
      </c>
      <c r="N178" s="31">
        <f t="shared" si="52"/>
        <v>336.8</v>
      </c>
      <c r="O178" s="15"/>
      <c r="P178" s="45"/>
      <c r="Q178" s="45"/>
      <c r="R178" s="45"/>
      <c r="S178" s="45"/>
      <c r="T178" s="45"/>
      <c r="U178" s="45"/>
      <c r="V178" s="45"/>
      <c r="W178" s="45"/>
      <c r="X178" s="45"/>
      <c r="Y178" s="15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s="11" customFormat="1" ht="15">
      <c r="A179" s="22" t="s">
        <v>30</v>
      </c>
      <c r="B179" s="25">
        <f aca="true" t="shared" si="55" ref="B179:M179">SUM(B180:B181)</f>
        <v>23.6</v>
      </c>
      <c r="C179" s="25">
        <f t="shared" si="55"/>
        <v>19.6</v>
      </c>
      <c r="D179" s="25">
        <f t="shared" si="55"/>
        <v>25.5</v>
      </c>
      <c r="E179" s="25">
        <f t="shared" si="55"/>
        <v>21.5</v>
      </c>
      <c r="F179" s="25">
        <f t="shared" si="55"/>
        <v>23.700000000000003</v>
      </c>
      <c r="G179" s="25">
        <f t="shared" si="55"/>
        <v>22.6</v>
      </c>
      <c r="H179" s="25">
        <f t="shared" si="55"/>
        <v>29.299999999999997</v>
      </c>
      <c r="I179" s="25">
        <f t="shared" si="55"/>
        <v>28.9</v>
      </c>
      <c r="J179" s="25">
        <f t="shared" si="55"/>
        <v>24.1</v>
      </c>
      <c r="K179" s="25">
        <f t="shared" si="55"/>
        <v>27.6</v>
      </c>
      <c r="L179" s="25">
        <f t="shared" si="55"/>
        <v>30</v>
      </c>
      <c r="M179" s="25">
        <f t="shared" si="55"/>
        <v>26.8</v>
      </c>
      <c r="N179" s="31">
        <f t="shared" si="52"/>
        <v>303.2</v>
      </c>
      <c r="O179" s="15"/>
      <c r="P179" s="45"/>
      <c r="Q179" s="45"/>
      <c r="R179" s="45"/>
      <c r="S179" s="45"/>
      <c r="T179" s="45"/>
      <c r="U179" s="45"/>
      <c r="V179" s="45"/>
      <c r="W179" s="45"/>
      <c r="X179" s="45"/>
      <c r="Y179" s="15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s="11" customFormat="1" ht="15">
      <c r="A180" s="35" t="s">
        <v>32</v>
      </c>
      <c r="B180" s="24">
        <v>15.4</v>
      </c>
      <c r="C180" s="24">
        <v>12.3</v>
      </c>
      <c r="D180" s="24">
        <v>16.8</v>
      </c>
      <c r="E180" s="24">
        <v>13.5</v>
      </c>
      <c r="F180" s="24">
        <v>14.8</v>
      </c>
      <c r="G180" s="24">
        <v>13.2</v>
      </c>
      <c r="H180" s="24">
        <v>18.4</v>
      </c>
      <c r="I180" s="24">
        <v>20.2</v>
      </c>
      <c r="J180" s="24">
        <v>15.5</v>
      </c>
      <c r="K180" s="24">
        <v>17.3</v>
      </c>
      <c r="L180" s="24">
        <v>19.6</v>
      </c>
      <c r="M180" s="24">
        <v>16.1</v>
      </c>
      <c r="N180" s="23">
        <f t="shared" si="52"/>
        <v>193.10000000000002</v>
      </c>
      <c r="O180" s="15"/>
      <c r="P180" s="45"/>
      <c r="Q180" s="45"/>
      <c r="R180" s="45"/>
      <c r="S180" s="45"/>
      <c r="T180" s="45"/>
      <c r="U180" s="45"/>
      <c r="V180" s="45"/>
      <c r="W180" s="45"/>
      <c r="X180" s="45"/>
      <c r="Y180" s="15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s="11" customFormat="1" ht="15">
      <c r="A181" s="34" t="s">
        <v>31</v>
      </c>
      <c r="B181" s="24">
        <v>8.2</v>
      </c>
      <c r="C181" s="24">
        <v>7.3</v>
      </c>
      <c r="D181" s="24">
        <v>8.7</v>
      </c>
      <c r="E181" s="24">
        <v>8</v>
      </c>
      <c r="F181" s="24">
        <v>8.9</v>
      </c>
      <c r="G181" s="24">
        <v>9.4</v>
      </c>
      <c r="H181" s="24">
        <v>10.9</v>
      </c>
      <c r="I181" s="24">
        <v>8.7</v>
      </c>
      <c r="J181" s="24">
        <v>8.6</v>
      </c>
      <c r="K181" s="24">
        <v>10.3</v>
      </c>
      <c r="L181" s="24">
        <v>10.4</v>
      </c>
      <c r="M181" s="24">
        <v>10.7</v>
      </c>
      <c r="N181" s="23">
        <f t="shared" si="52"/>
        <v>110.1</v>
      </c>
      <c r="O181" s="15"/>
      <c r="P181" s="45"/>
      <c r="Q181" s="45"/>
      <c r="R181" s="45"/>
      <c r="S181" s="45"/>
      <c r="T181" s="45"/>
      <c r="U181" s="45"/>
      <c r="V181" s="45"/>
      <c r="W181" s="45"/>
      <c r="X181" s="45"/>
      <c r="Y181" s="15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s="11" customFormat="1" ht="15">
      <c r="A182" s="22" t="s">
        <v>35</v>
      </c>
      <c r="B182" s="24">
        <v>2.8</v>
      </c>
      <c r="C182" s="24">
        <v>2.8</v>
      </c>
      <c r="D182" s="24">
        <v>2.8</v>
      </c>
      <c r="E182" s="24">
        <v>2.8</v>
      </c>
      <c r="F182" s="24">
        <v>2.8</v>
      </c>
      <c r="G182" s="24">
        <v>2.8</v>
      </c>
      <c r="H182" s="24">
        <v>2.8</v>
      </c>
      <c r="I182" s="24">
        <v>2.8</v>
      </c>
      <c r="J182" s="24">
        <v>2.8</v>
      </c>
      <c r="K182" s="24">
        <v>2.8</v>
      </c>
      <c r="L182" s="24">
        <v>2.8</v>
      </c>
      <c r="M182" s="24">
        <v>2.8</v>
      </c>
      <c r="N182" s="23">
        <f t="shared" si="52"/>
        <v>33.6</v>
      </c>
      <c r="O182" s="15"/>
      <c r="P182" s="45"/>
      <c r="Q182" s="45"/>
      <c r="R182" s="45"/>
      <c r="S182" s="45"/>
      <c r="T182" s="45"/>
      <c r="U182" s="45"/>
      <c r="V182" s="45"/>
      <c r="W182" s="45"/>
      <c r="X182" s="45"/>
      <c r="Y182" s="15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s="11" customFormat="1" ht="15">
      <c r="A183" s="22" t="s">
        <v>37</v>
      </c>
      <c r="B183" s="25">
        <f aca="true" t="shared" si="56" ref="B183:M183">+B171-B178</f>
        <v>139.4</v>
      </c>
      <c r="C183" s="25">
        <f t="shared" si="56"/>
        <v>139</v>
      </c>
      <c r="D183" s="25">
        <f t="shared" si="56"/>
        <v>160</v>
      </c>
      <c r="E183" s="25">
        <f t="shared" si="56"/>
        <v>153.4</v>
      </c>
      <c r="F183" s="25">
        <f t="shared" si="56"/>
        <v>159.8</v>
      </c>
      <c r="G183" s="25">
        <f t="shared" si="56"/>
        <v>159.3</v>
      </c>
      <c r="H183" s="25">
        <f t="shared" si="56"/>
        <v>160.50000000000003</v>
      </c>
      <c r="I183" s="25">
        <f t="shared" si="56"/>
        <v>158.10000000000002</v>
      </c>
      <c r="J183" s="25">
        <f t="shared" si="56"/>
        <v>166</v>
      </c>
      <c r="K183" s="25">
        <f t="shared" si="56"/>
        <v>162.6</v>
      </c>
      <c r="L183" s="25">
        <f t="shared" si="56"/>
        <v>154.3</v>
      </c>
      <c r="M183" s="25">
        <f t="shared" si="56"/>
        <v>194.6</v>
      </c>
      <c r="N183" s="31">
        <f t="shared" si="52"/>
        <v>1906.9999999999998</v>
      </c>
      <c r="O183" s="15"/>
      <c r="P183" s="45"/>
      <c r="Q183" s="45"/>
      <c r="R183" s="45"/>
      <c r="S183" s="45"/>
      <c r="T183" s="45"/>
      <c r="U183" s="45"/>
      <c r="V183" s="45"/>
      <c r="W183" s="45"/>
      <c r="X183" s="45"/>
      <c r="Y183" s="15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s="11" customFormat="1" ht="15">
      <c r="A184" s="22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31"/>
      <c r="M184" s="24"/>
      <c r="N184" s="24"/>
      <c r="O184" s="15">
        <v>135226.3321025</v>
      </c>
      <c r="P184" s="43"/>
      <c r="Q184" s="43"/>
      <c r="R184" s="43"/>
      <c r="S184" s="43"/>
      <c r="T184" s="43"/>
      <c r="U184" s="43"/>
      <c r="V184" s="43"/>
      <c r="W184" s="45"/>
      <c r="X184" s="45"/>
      <c r="Y184" s="15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s="11" customFormat="1" ht="15">
      <c r="A185" s="32">
        <v>2008</v>
      </c>
      <c r="B185" s="27" t="s">
        <v>46</v>
      </c>
      <c r="C185" s="27" t="s">
        <v>45</v>
      </c>
      <c r="D185" s="27" t="s">
        <v>47</v>
      </c>
      <c r="E185" s="27" t="s">
        <v>48</v>
      </c>
      <c r="F185" s="27" t="s">
        <v>49</v>
      </c>
      <c r="G185" s="33" t="s">
        <v>50</v>
      </c>
      <c r="H185" s="27" t="s">
        <v>51</v>
      </c>
      <c r="I185" s="27" t="s">
        <v>52</v>
      </c>
      <c r="J185" s="27" t="s">
        <v>53</v>
      </c>
      <c r="K185" s="27" t="s">
        <v>54</v>
      </c>
      <c r="L185" s="27" t="s">
        <v>55</v>
      </c>
      <c r="M185" s="27" t="s">
        <v>56</v>
      </c>
      <c r="N185" s="27" t="s">
        <v>13</v>
      </c>
      <c r="O185" s="15"/>
      <c r="P185" s="45"/>
      <c r="Q185" s="45"/>
      <c r="R185" s="45"/>
      <c r="S185" s="45"/>
      <c r="T185" s="45"/>
      <c r="U185" s="45"/>
      <c r="V185" s="45"/>
      <c r="W185" s="45"/>
      <c r="X185" s="45"/>
      <c r="Y185" s="15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s="11" customFormat="1" ht="15">
      <c r="A186" s="22" t="s">
        <v>29</v>
      </c>
      <c r="B186" s="25">
        <f aca="true" t="shared" si="57" ref="B186:N186">+B187+B190</f>
        <v>172.88487364833333</v>
      </c>
      <c r="C186" s="25">
        <f t="shared" si="57"/>
        <v>185.6342922608334</v>
      </c>
      <c r="D186" s="25">
        <f t="shared" si="57"/>
        <v>197.6</v>
      </c>
      <c r="E186" s="25">
        <f t="shared" si="57"/>
        <v>200.6951908858333</v>
      </c>
      <c r="F186" s="25">
        <f t="shared" si="57"/>
        <v>203.8</v>
      </c>
      <c r="G186" s="25">
        <f t="shared" si="57"/>
        <v>194.5381647033333</v>
      </c>
      <c r="H186" s="25">
        <f t="shared" si="57"/>
        <v>200.3591966108334</v>
      </c>
      <c r="I186" s="25">
        <f t="shared" si="57"/>
        <v>189.2747012508334</v>
      </c>
      <c r="J186" s="25">
        <f t="shared" si="57"/>
        <v>207.6667230408333</v>
      </c>
      <c r="K186" s="25">
        <f t="shared" si="57"/>
        <v>189.33478284183332</v>
      </c>
      <c r="L186" s="25">
        <f t="shared" si="57"/>
        <v>158.8512268808334</v>
      </c>
      <c r="M186" s="25">
        <f t="shared" si="57"/>
        <v>200.35626743083333</v>
      </c>
      <c r="N186" s="25">
        <f t="shared" si="57"/>
        <v>2300.9954195543332</v>
      </c>
      <c r="O186" s="15"/>
      <c r="P186" s="53"/>
      <c r="Q186" s="45"/>
      <c r="R186" s="45"/>
      <c r="S186" s="45"/>
      <c r="T186" s="45"/>
      <c r="U186" s="45"/>
      <c r="V186" s="45"/>
      <c r="W186" s="45"/>
      <c r="X186" s="45"/>
      <c r="Y186" s="15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s="11" customFormat="1" ht="15">
      <c r="A187" s="22" t="s">
        <v>41</v>
      </c>
      <c r="B187" s="25">
        <f aca="true" t="shared" si="58" ref="B187:N187">SUM(B188:B189)</f>
        <v>149.5848736483333</v>
      </c>
      <c r="C187" s="25">
        <f t="shared" si="58"/>
        <v>162.3342922608334</v>
      </c>
      <c r="D187" s="25">
        <f t="shared" si="58"/>
        <v>174.29999999999998</v>
      </c>
      <c r="E187" s="25">
        <f t="shared" si="58"/>
        <v>177.3951908858333</v>
      </c>
      <c r="F187" s="25">
        <f t="shared" si="58"/>
        <v>180.5</v>
      </c>
      <c r="G187" s="25">
        <f t="shared" si="58"/>
        <v>171.2381647033333</v>
      </c>
      <c r="H187" s="25">
        <f t="shared" si="58"/>
        <v>177.0591966108334</v>
      </c>
      <c r="I187" s="25">
        <f t="shared" si="58"/>
        <v>165.9747012508334</v>
      </c>
      <c r="J187" s="25">
        <f t="shared" si="58"/>
        <v>184.36672304083328</v>
      </c>
      <c r="K187" s="25">
        <f t="shared" si="58"/>
        <v>166.0347828418333</v>
      </c>
      <c r="L187" s="25">
        <f t="shared" si="58"/>
        <v>135.55122688083338</v>
      </c>
      <c r="M187" s="25">
        <f t="shared" si="58"/>
        <v>177.05626743083332</v>
      </c>
      <c r="N187" s="25">
        <f t="shared" si="58"/>
        <v>2021.3954195543333</v>
      </c>
      <c r="O187" s="15"/>
      <c r="P187" s="53"/>
      <c r="Q187" s="45"/>
      <c r="R187" s="45"/>
      <c r="S187" s="45"/>
      <c r="T187" s="45"/>
      <c r="U187" s="45"/>
      <c r="V187" s="45"/>
      <c r="W187" s="45"/>
      <c r="X187" s="45"/>
      <c r="Y187" s="15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s="11" customFormat="1" ht="15">
      <c r="A188" s="34" t="s">
        <v>42</v>
      </c>
      <c r="B188" s="30">
        <v>111.041</v>
      </c>
      <c r="C188" s="30">
        <v>122.1</v>
      </c>
      <c r="D188" s="30">
        <v>131.7</v>
      </c>
      <c r="E188" s="30">
        <v>128.6</v>
      </c>
      <c r="F188" s="30">
        <v>138.3</v>
      </c>
      <c r="G188" s="30">
        <v>128.7</v>
      </c>
      <c r="H188" s="30">
        <v>133.252775045</v>
      </c>
      <c r="I188" s="30">
        <v>124.676867215</v>
      </c>
      <c r="J188" s="30">
        <v>137.5824455125</v>
      </c>
      <c r="K188" s="30">
        <v>126.6987239175</v>
      </c>
      <c r="L188" s="30">
        <v>110.6110044475</v>
      </c>
      <c r="M188" s="30">
        <v>143.5193433</v>
      </c>
      <c r="N188" s="31">
        <f>SUM(B188:M188)</f>
        <v>1536.7821594375</v>
      </c>
      <c r="O188" s="15"/>
      <c r="P188" s="45"/>
      <c r="Q188" s="45"/>
      <c r="R188" s="45"/>
      <c r="S188" s="45"/>
      <c r="T188" s="45"/>
      <c r="U188" s="45"/>
      <c r="V188" s="45"/>
      <c r="W188" s="45"/>
      <c r="X188" s="45"/>
      <c r="Y188" s="15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s="11" customFormat="1" ht="15">
      <c r="A189" s="34" t="s">
        <v>43</v>
      </c>
      <c r="B189" s="24">
        <v>38.5438736483333</v>
      </c>
      <c r="C189" s="24">
        <v>40.2342922608334</v>
      </c>
      <c r="D189" s="24">
        <v>42.6</v>
      </c>
      <c r="E189" s="24">
        <v>48.7951908858333</v>
      </c>
      <c r="F189" s="24">
        <v>42.2</v>
      </c>
      <c r="G189" s="24">
        <v>42.5381647033333</v>
      </c>
      <c r="H189" s="24">
        <v>43.8064215658334</v>
      </c>
      <c r="I189" s="24">
        <v>41.2978340358334</v>
      </c>
      <c r="J189" s="24">
        <v>46.7842775283333</v>
      </c>
      <c r="K189" s="24">
        <v>39.3360589243333</v>
      </c>
      <c r="L189" s="24">
        <v>24.9402224333334</v>
      </c>
      <c r="M189" s="24">
        <v>33.5369241308333</v>
      </c>
      <c r="N189" s="23">
        <f>SUM(B189:M189)</f>
        <v>484.61326011683343</v>
      </c>
      <c r="O189" s="15"/>
      <c r="P189" s="45"/>
      <c r="Q189" s="45"/>
      <c r="R189" s="45"/>
      <c r="S189" s="45"/>
      <c r="T189" s="45"/>
      <c r="U189" s="45"/>
      <c r="V189" s="45"/>
      <c r="W189" s="45"/>
      <c r="X189" s="45"/>
      <c r="Y189" s="15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s="11" customFormat="1" ht="15">
      <c r="A190" s="22" t="s">
        <v>44</v>
      </c>
      <c r="B190" s="24">
        <v>23.3</v>
      </c>
      <c r="C190" s="24">
        <v>23.3</v>
      </c>
      <c r="D190" s="24">
        <v>23.3</v>
      </c>
      <c r="E190" s="24">
        <v>23.3</v>
      </c>
      <c r="F190" s="24">
        <v>23.3</v>
      </c>
      <c r="G190" s="24">
        <v>23.3</v>
      </c>
      <c r="H190" s="24">
        <v>23.3</v>
      </c>
      <c r="I190" s="24">
        <v>23.3</v>
      </c>
      <c r="J190" s="24">
        <v>23.3</v>
      </c>
      <c r="K190" s="24">
        <v>23.3</v>
      </c>
      <c r="L190" s="24">
        <v>23.3</v>
      </c>
      <c r="M190" s="24">
        <v>23.3</v>
      </c>
      <c r="N190" s="23">
        <f>SUM(B190:M190)</f>
        <v>279.6000000000001</v>
      </c>
      <c r="O190" s="15"/>
      <c r="P190" s="45"/>
      <c r="Q190" s="45"/>
      <c r="R190" s="45"/>
      <c r="S190" s="45"/>
      <c r="T190" s="45"/>
      <c r="U190" s="45"/>
      <c r="V190" s="45"/>
      <c r="W190" s="45"/>
      <c r="X190" s="45"/>
      <c r="Y190" s="15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s="11" customFormat="1" ht="15">
      <c r="A191" s="22" t="s">
        <v>36</v>
      </c>
      <c r="B191" s="25">
        <f aca="true" t="shared" si="59" ref="B191:N191">+B192+B195</f>
        <v>29</v>
      </c>
      <c r="C191" s="25">
        <f t="shared" si="59"/>
        <v>28.1</v>
      </c>
      <c r="D191" s="25">
        <f t="shared" si="59"/>
        <v>28.400000000000002</v>
      </c>
      <c r="E191" s="25">
        <f t="shared" si="59"/>
        <v>27.5</v>
      </c>
      <c r="F191" s="25">
        <f t="shared" si="59"/>
        <v>27.400000000000002</v>
      </c>
      <c r="G191" s="25">
        <f t="shared" si="59"/>
        <v>27.8</v>
      </c>
      <c r="H191" s="25">
        <f t="shared" si="59"/>
        <v>29.400000000000002</v>
      </c>
      <c r="I191" s="25">
        <f t="shared" si="59"/>
        <v>31.5</v>
      </c>
      <c r="J191" s="25">
        <f t="shared" si="59"/>
        <v>26.4</v>
      </c>
      <c r="K191" s="25">
        <f t="shared" si="59"/>
        <v>25.6</v>
      </c>
      <c r="L191" s="25">
        <f t="shared" si="59"/>
        <v>23.900000000000002</v>
      </c>
      <c r="M191" s="25">
        <f t="shared" si="59"/>
        <v>27.4</v>
      </c>
      <c r="N191" s="25">
        <f t="shared" si="59"/>
        <v>332.40000000000003</v>
      </c>
      <c r="O191" s="15">
        <v>25.7755389</v>
      </c>
      <c r="P191" s="45"/>
      <c r="Q191" s="45"/>
      <c r="R191" s="45"/>
      <c r="S191" s="45"/>
      <c r="T191" s="45"/>
      <c r="U191" s="45"/>
      <c r="V191" s="45"/>
      <c r="W191" s="45"/>
      <c r="X191" s="45"/>
      <c r="Y191" s="15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s="11" customFormat="1" ht="15">
      <c r="A192" s="22" t="s">
        <v>41</v>
      </c>
      <c r="B192" s="24">
        <f aca="true" t="shared" si="60" ref="B192:N192">SUM(B193:B194)</f>
        <v>27.4</v>
      </c>
      <c r="C192" s="24">
        <f t="shared" si="60"/>
        <v>26.5</v>
      </c>
      <c r="D192" s="24">
        <f t="shared" si="60"/>
        <v>26.8</v>
      </c>
      <c r="E192" s="24">
        <f t="shared" si="60"/>
        <v>25.9</v>
      </c>
      <c r="F192" s="24">
        <f t="shared" si="60"/>
        <v>25.8</v>
      </c>
      <c r="G192" s="24">
        <f t="shared" si="60"/>
        <v>26.2</v>
      </c>
      <c r="H192" s="24">
        <f t="shared" si="60"/>
        <v>27.8</v>
      </c>
      <c r="I192" s="24">
        <f t="shared" si="60"/>
        <v>29.9</v>
      </c>
      <c r="J192" s="24">
        <f t="shared" si="60"/>
        <v>24.799999999999997</v>
      </c>
      <c r="K192" s="24">
        <f t="shared" si="60"/>
        <v>24</v>
      </c>
      <c r="L192" s="24">
        <f t="shared" si="60"/>
        <v>22.3</v>
      </c>
      <c r="M192" s="24">
        <f t="shared" si="60"/>
        <v>25.799999999999997</v>
      </c>
      <c r="N192" s="24">
        <f t="shared" si="60"/>
        <v>313.20000000000005</v>
      </c>
      <c r="O192" s="15"/>
      <c r="P192" s="45"/>
      <c r="Q192" s="45"/>
      <c r="R192" s="45"/>
      <c r="S192" s="45"/>
      <c r="T192" s="45"/>
      <c r="U192" s="45"/>
      <c r="V192" s="45"/>
      <c r="W192" s="45"/>
      <c r="X192" s="45"/>
      <c r="Y192" s="15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s="11" customFormat="1" ht="15">
      <c r="A193" s="34" t="s">
        <v>42</v>
      </c>
      <c r="B193" s="24">
        <v>9.9</v>
      </c>
      <c r="C193" s="24">
        <v>9.7</v>
      </c>
      <c r="D193" s="24">
        <v>8.7</v>
      </c>
      <c r="E193" s="24">
        <v>8.9</v>
      </c>
      <c r="F193" s="24">
        <v>9.7</v>
      </c>
      <c r="G193" s="24">
        <v>9.5</v>
      </c>
      <c r="H193" s="24">
        <v>11.2</v>
      </c>
      <c r="I193" s="24">
        <v>10</v>
      </c>
      <c r="J193" s="24">
        <v>10.6</v>
      </c>
      <c r="K193" s="24">
        <v>10.4</v>
      </c>
      <c r="L193" s="24">
        <v>9.4</v>
      </c>
      <c r="M193" s="24">
        <v>13.2</v>
      </c>
      <c r="N193" s="23">
        <f>SUM(B193:M193)</f>
        <v>121.20000000000002</v>
      </c>
      <c r="O193" s="15"/>
      <c r="P193" s="45"/>
      <c r="Q193" s="45"/>
      <c r="R193" s="45"/>
      <c r="S193" s="45"/>
      <c r="T193" s="45"/>
      <c r="U193" s="45"/>
      <c r="V193" s="45"/>
      <c r="W193" s="45"/>
      <c r="X193" s="45"/>
      <c r="Y193" s="15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s="11" customFormat="1" ht="15">
      <c r="A194" s="34" t="s">
        <v>43</v>
      </c>
      <c r="B194" s="24">
        <v>17.5</v>
      </c>
      <c r="C194" s="24">
        <v>16.8</v>
      </c>
      <c r="D194" s="24">
        <v>18.1</v>
      </c>
      <c r="E194" s="24">
        <v>17</v>
      </c>
      <c r="F194" s="24">
        <v>16.1</v>
      </c>
      <c r="G194" s="24">
        <v>16.7</v>
      </c>
      <c r="H194" s="24">
        <v>16.6</v>
      </c>
      <c r="I194" s="24">
        <v>19.9</v>
      </c>
      <c r="J194" s="24">
        <v>14.2</v>
      </c>
      <c r="K194" s="24">
        <v>13.6</v>
      </c>
      <c r="L194" s="24">
        <v>12.9</v>
      </c>
      <c r="M194" s="24">
        <v>12.6</v>
      </c>
      <c r="N194" s="23">
        <f>SUM(B194:M194)</f>
        <v>192</v>
      </c>
      <c r="O194" s="15"/>
      <c r="P194" s="45"/>
      <c r="Q194" s="45"/>
      <c r="R194" s="45"/>
      <c r="S194" s="45"/>
      <c r="T194" s="45"/>
      <c r="U194" s="45"/>
      <c r="V194" s="45"/>
      <c r="W194" s="45"/>
      <c r="X194" s="45"/>
      <c r="Y194" s="15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s="11" customFormat="1" ht="15">
      <c r="A195" s="22" t="s">
        <v>44</v>
      </c>
      <c r="B195" s="24">
        <v>1.6</v>
      </c>
      <c r="C195" s="24">
        <v>1.6</v>
      </c>
      <c r="D195" s="24">
        <v>1.6</v>
      </c>
      <c r="E195" s="24">
        <v>1.6</v>
      </c>
      <c r="F195" s="24">
        <v>1.6</v>
      </c>
      <c r="G195" s="24">
        <v>1.6</v>
      </c>
      <c r="H195" s="24">
        <v>1.6</v>
      </c>
      <c r="I195" s="24">
        <v>1.6</v>
      </c>
      <c r="J195" s="24">
        <v>1.6</v>
      </c>
      <c r="K195" s="24">
        <v>1.6</v>
      </c>
      <c r="L195" s="24">
        <v>1.6</v>
      </c>
      <c r="M195" s="24">
        <v>1.6</v>
      </c>
      <c r="N195" s="23">
        <f>SUM(B195:M195)</f>
        <v>19.2</v>
      </c>
      <c r="O195" s="15"/>
      <c r="P195" s="45"/>
      <c r="Q195" s="45"/>
      <c r="R195" s="45"/>
      <c r="S195" s="45"/>
      <c r="T195" s="45"/>
      <c r="U195" s="45"/>
      <c r="V195" s="45"/>
      <c r="W195" s="45"/>
      <c r="X195" s="45"/>
      <c r="Y195" s="15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s="11" customFormat="1" ht="15">
      <c r="A196" s="22" t="s">
        <v>37</v>
      </c>
      <c r="B196" s="25">
        <f aca="true" t="shared" si="61" ref="B196:M196">+B186-B191</f>
        <v>143.88487364833333</v>
      </c>
      <c r="C196" s="25">
        <f t="shared" si="61"/>
        <v>157.5342922608334</v>
      </c>
      <c r="D196" s="25">
        <f t="shared" si="61"/>
        <v>169.2</v>
      </c>
      <c r="E196" s="25">
        <f t="shared" si="61"/>
        <v>173.1951908858333</v>
      </c>
      <c r="F196" s="25">
        <f t="shared" si="61"/>
        <v>176.4</v>
      </c>
      <c r="G196" s="25">
        <f t="shared" si="61"/>
        <v>166.7381647033333</v>
      </c>
      <c r="H196" s="25">
        <f t="shared" si="61"/>
        <v>170.9591966108334</v>
      </c>
      <c r="I196" s="25">
        <f t="shared" si="61"/>
        <v>157.7747012508334</v>
      </c>
      <c r="J196" s="25">
        <f t="shared" si="61"/>
        <v>181.26672304083328</v>
      </c>
      <c r="K196" s="25">
        <f t="shared" si="61"/>
        <v>163.73478284183332</v>
      </c>
      <c r="L196" s="25">
        <f t="shared" si="61"/>
        <v>134.9512268808334</v>
      </c>
      <c r="M196" s="25">
        <f t="shared" si="61"/>
        <v>172.95626743083332</v>
      </c>
      <c r="N196" s="31">
        <f>SUM(B196:M196)</f>
        <v>1968.5954195543336</v>
      </c>
      <c r="O196" s="15"/>
      <c r="P196" s="45"/>
      <c r="Q196" s="45"/>
      <c r="R196" s="45"/>
      <c r="S196" s="45"/>
      <c r="T196" s="45"/>
      <c r="U196" s="45"/>
      <c r="V196" s="45"/>
      <c r="W196" s="45"/>
      <c r="X196" s="45"/>
      <c r="Y196" s="15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s="11" customFormat="1" ht="15">
      <c r="A197" s="22"/>
      <c r="B197" s="24"/>
      <c r="C197" s="24"/>
      <c r="D197" s="24"/>
      <c r="E197" s="25"/>
      <c r="F197" s="25"/>
      <c r="G197" s="25"/>
      <c r="H197" s="25"/>
      <c r="I197" s="25"/>
      <c r="J197" s="25"/>
      <c r="K197" s="25"/>
      <c r="L197" s="25"/>
      <c r="M197" s="25"/>
      <c r="N197" s="31"/>
      <c r="O197" s="15"/>
      <c r="P197" s="45"/>
      <c r="Q197" s="45"/>
      <c r="R197" s="45"/>
      <c r="S197" s="45"/>
      <c r="T197" s="45"/>
      <c r="U197" s="45"/>
      <c r="V197" s="45"/>
      <c r="W197" s="45"/>
      <c r="X197" s="45"/>
      <c r="Y197" s="15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s="11" customFormat="1" ht="15">
      <c r="A198" s="32">
        <v>2009</v>
      </c>
      <c r="B198" s="37" t="s">
        <v>1</v>
      </c>
      <c r="C198" s="37" t="s">
        <v>2</v>
      </c>
      <c r="D198" s="37" t="s">
        <v>20</v>
      </c>
      <c r="E198" s="20" t="s">
        <v>21</v>
      </c>
      <c r="F198" s="37" t="s">
        <v>5</v>
      </c>
      <c r="G198" s="37" t="s">
        <v>74</v>
      </c>
      <c r="H198" s="37" t="s">
        <v>23</v>
      </c>
      <c r="I198" s="37" t="s">
        <v>24</v>
      </c>
      <c r="J198" s="37" t="s">
        <v>25</v>
      </c>
      <c r="K198" s="37" t="s">
        <v>26</v>
      </c>
      <c r="L198" s="37" t="s">
        <v>27</v>
      </c>
      <c r="M198" s="37" t="s">
        <v>28</v>
      </c>
      <c r="N198" s="40" t="s">
        <v>13</v>
      </c>
      <c r="O198" s="15"/>
      <c r="P198" s="45"/>
      <c r="Q198" s="45"/>
      <c r="R198" s="45"/>
      <c r="S198" s="45"/>
      <c r="T198" s="45"/>
      <c r="U198" s="45"/>
      <c r="V198" s="45"/>
      <c r="W198" s="45"/>
      <c r="X198" s="45"/>
      <c r="Y198" s="15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s="11" customFormat="1" ht="15">
      <c r="A199" s="22" t="s">
        <v>29</v>
      </c>
      <c r="B199" s="25">
        <f aca="true" t="shared" si="62" ref="B199:J199">+B200+B203</f>
        <v>164.58299231</v>
      </c>
      <c r="C199" s="25">
        <f t="shared" si="62"/>
        <v>162.3349649228</v>
      </c>
      <c r="D199" s="25">
        <f t="shared" si="62"/>
        <v>175.9297399125</v>
      </c>
      <c r="E199" s="25">
        <f t="shared" si="62"/>
        <v>171.7</v>
      </c>
      <c r="F199" s="25">
        <f t="shared" si="62"/>
        <v>175.6</v>
      </c>
      <c r="G199" s="25">
        <f t="shared" si="62"/>
        <v>183.8</v>
      </c>
      <c r="H199" s="25">
        <f t="shared" si="62"/>
        <v>183.9</v>
      </c>
      <c r="I199" s="25">
        <f t="shared" si="62"/>
        <v>182.1</v>
      </c>
      <c r="J199" s="25">
        <f t="shared" si="62"/>
        <v>182.4</v>
      </c>
      <c r="K199" s="25">
        <f>+K200+K203</f>
        <v>185.9</v>
      </c>
      <c r="L199" s="25">
        <f>+L200+L203</f>
        <v>172.7</v>
      </c>
      <c r="M199" s="25">
        <f>+M200+M203</f>
        <v>210.9</v>
      </c>
      <c r="N199" s="25">
        <f>+N200+N203</f>
        <v>2151.8476971453</v>
      </c>
      <c r="O199" s="15"/>
      <c r="P199" s="45"/>
      <c r="Q199" s="45"/>
      <c r="R199" s="45"/>
      <c r="S199" s="45"/>
      <c r="T199" s="45"/>
      <c r="U199" s="45"/>
      <c r="V199" s="45"/>
      <c r="W199" s="45"/>
      <c r="X199" s="45"/>
      <c r="Y199" s="15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s="11" customFormat="1" ht="15">
      <c r="A200" s="22" t="s">
        <v>41</v>
      </c>
      <c r="B200" s="25">
        <f aca="true" t="shared" si="63" ref="B200:J200">SUM(B201:B202)</f>
        <v>134.58299231</v>
      </c>
      <c r="C200" s="25">
        <f t="shared" si="63"/>
        <v>132.3349649228</v>
      </c>
      <c r="D200" s="25">
        <f t="shared" si="63"/>
        <v>145.9297399125</v>
      </c>
      <c r="E200" s="25">
        <f t="shared" si="63"/>
        <v>141.7</v>
      </c>
      <c r="F200" s="25">
        <f t="shared" si="63"/>
        <v>145.6</v>
      </c>
      <c r="G200" s="25">
        <f t="shared" si="63"/>
        <v>153.8</v>
      </c>
      <c r="H200" s="25">
        <f t="shared" si="63"/>
        <v>153.9</v>
      </c>
      <c r="I200" s="25">
        <f t="shared" si="63"/>
        <v>152.1</v>
      </c>
      <c r="J200" s="25">
        <f t="shared" si="63"/>
        <v>152.4</v>
      </c>
      <c r="K200" s="25">
        <f>SUM(K201:K202)</f>
        <v>155.9</v>
      </c>
      <c r="L200" s="25">
        <f>SUM(L201:L202)</f>
        <v>142.7</v>
      </c>
      <c r="M200" s="25">
        <f>SUM(M201:M202)</f>
        <v>180.9</v>
      </c>
      <c r="N200" s="25">
        <f>SUM(N201:N202)</f>
        <v>1791.8476971453001</v>
      </c>
      <c r="O200" s="15"/>
      <c r="P200" s="45"/>
      <c r="Q200" s="45"/>
      <c r="R200" s="45"/>
      <c r="S200" s="45"/>
      <c r="T200" s="45"/>
      <c r="U200" s="45"/>
      <c r="V200" s="45"/>
      <c r="W200" s="45"/>
      <c r="X200" s="45"/>
      <c r="Y200" s="15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  <row r="201" spans="1:50" s="11" customFormat="1" ht="15">
      <c r="A201" s="34" t="s">
        <v>42</v>
      </c>
      <c r="B201" s="24">
        <v>109</v>
      </c>
      <c r="C201" s="24">
        <v>113.3</v>
      </c>
      <c r="D201" s="24">
        <v>126.5</v>
      </c>
      <c r="E201" s="24">
        <v>123.6</v>
      </c>
      <c r="F201" s="24">
        <v>128.6</v>
      </c>
      <c r="G201" s="24">
        <v>127.9</v>
      </c>
      <c r="H201" s="24">
        <v>128.9</v>
      </c>
      <c r="I201" s="24">
        <v>128.2</v>
      </c>
      <c r="J201" s="24">
        <v>129.6</v>
      </c>
      <c r="K201" s="24">
        <v>136.5</v>
      </c>
      <c r="L201" s="24">
        <v>119.3</v>
      </c>
      <c r="M201" s="24">
        <v>155.4</v>
      </c>
      <c r="N201" s="31">
        <f>SUM(B201:M201)</f>
        <v>1526.8</v>
      </c>
      <c r="O201" s="15"/>
      <c r="P201" s="45"/>
      <c r="Q201" s="45"/>
      <c r="R201" s="45"/>
      <c r="S201" s="45"/>
      <c r="T201" s="45"/>
      <c r="U201" s="45"/>
      <c r="V201" s="45"/>
      <c r="W201" s="45"/>
      <c r="X201" s="45"/>
      <c r="Y201" s="15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</row>
    <row r="202" spans="1:50" s="11" customFormat="1" ht="15">
      <c r="A202" s="34" t="s">
        <v>43</v>
      </c>
      <c r="B202" s="24">
        <v>25.58299231</v>
      </c>
      <c r="C202" s="24">
        <v>19.0349649228</v>
      </c>
      <c r="D202" s="24">
        <v>19.4297399125</v>
      </c>
      <c r="E202" s="24">
        <v>18.1</v>
      </c>
      <c r="F202" s="24">
        <v>17</v>
      </c>
      <c r="G202" s="24">
        <v>25.9</v>
      </c>
      <c r="H202" s="24">
        <v>25</v>
      </c>
      <c r="I202" s="24">
        <v>23.9</v>
      </c>
      <c r="J202" s="24">
        <v>22.8</v>
      </c>
      <c r="K202" s="24">
        <v>19.4</v>
      </c>
      <c r="L202" s="24">
        <v>23.4</v>
      </c>
      <c r="M202" s="24">
        <v>25.5</v>
      </c>
      <c r="N202" s="23">
        <f>SUM(B202:M202)</f>
        <v>265.04769714530005</v>
      </c>
      <c r="O202" s="15"/>
      <c r="P202" s="45"/>
      <c r="Q202" s="45"/>
      <c r="R202" s="45"/>
      <c r="S202" s="45"/>
      <c r="T202" s="45"/>
      <c r="U202" s="45"/>
      <c r="V202" s="45"/>
      <c r="W202" s="45"/>
      <c r="X202" s="45"/>
      <c r="Y202" s="15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</row>
    <row r="203" spans="1:50" s="11" customFormat="1" ht="15">
      <c r="A203" s="22" t="s">
        <v>44</v>
      </c>
      <c r="B203" s="24">
        <v>30</v>
      </c>
      <c r="C203" s="24">
        <v>30</v>
      </c>
      <c r="D203" s="24">
        <v>30</v>
      </c>
      <c r="E203" s="24">
        <v>30</v>
      </c>
      <c r="F203" s="24">
        <v>30</v>
      </c>
      <c r="G203" s="24">
        <v>30</v>
      </c>
      <c r="H203" s="24">
        <v>30</v>
      </c>
      <c r="I203" s="24">
        <v>30</v>
      </c>
      <c r="J203" s="24">
        <v>30</v>
      </c>
      <c r="K203" s="24">
        <v>30</v>
      </c>
      <c r="L203" s="24">
        <v>30</v>
      </c>
      <c r="M203" s="24">
        <v>30</v>
      </c>
      <c r="N203" s="23">
        <f>SUM(B203:M203)</f>
        <v>360</v>
      </c>
      <c r="O203" s="15"/>
      <c r="P203" s="45"/>
      <c r="Q203" s="45"/>
      <c r="R203" s="45"/>
      <c r="S203" s="45"/>
      <c r="T203" s="45"/>
      <c r="U203" s="45"/>
      <c r="V203" s="45"/>
      <c r="W203" s="45"/>
      <c r="X203" s="45"/>
      <c r="Y203" s="15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</row>
    <row r="204" spans="1:50" s="11" customFormat="1" ht="15">
      <c r="A204" s="22" t="s">
        <v>36</v>
      </c>
      <c r="B204" s="25">
        <f aca="true" t="shared" si="64" ref="B204:M204">+B205+B208</f>
        <v>22.526293960000004</v>
      </c>
      <c r="C204" s="25">
        <f t="shared" si="64"/>
        <v>17.0471472145</v>
      </c>
      <c r="D204" s="25">
        <f t="shared" si="64"/>
        <v>21.3</v>
      </c>
      <c r="E204" s="25">
        <f t="shared" si="64"/>
        <v>16.6</v>
      </c>
      <c r="F204" s="25">
        <f t="shared" si="64"/>
        <v>17.3</v>
      </c>
      <c r="G204" s="25">
        <f t="shared" si="64"/>
        <v>21.8</v>
      </c>
      <c r="H204" s="25">
        <f t="shared" si="64"/>
        <v>30.000000000000004</v>
      </c>
      <c r="I204" s="25">
        <f t="shared" si="64"/>
        <v>31.5</v>
      </c>
      <c r="J204" s="25">
        <f t="shared" si="64"/>
        <v>21</v>
      </c>
      <c r="K204" s="25">
        <f t="shared" si="64"/>
        <v>21.200000000000003</v>
      </c>
      <c r="L204" s="25">
        <f t="shared" si="64"/>
        <v>22.5</v>
      </c>
      <c r="M204" s="25">
        <f t="shared" si="64"/>
        <v>26.1</v>
      </c>
      <c r="N204" s="25">
        <f>+N205+N208</f>
        <v>268.8734411745</v>
      </c>
      <c r="O204" s="15"/>
      <c r="P204" s="45"/>
      <c r="Q204" s="45"/>
      <c r="R204" s="45"/>
      <c r="S204" s="45"/>
      <c r="T204" s="45"/>
      <c r="U204" s="45"/>
      <c r="V204" s="45"/>
      <c r="W204" s="45"/>
      <c r="X204" s="45"/>
      <c r="Y204" s="15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</row>
    <row r="205" spans="1:50" s="11" customFormat="1" ht="15">
      <c r="A205" s="22" t="s">
        <v>41</v>
      </c>
      <c r="B205" s="24">
        <f aca="true" t="shared" si="65" ref="B205:M205">SUM(B206:B207)</f>
        <v>20.926293960000002</v>
      </c>
      <c r="C205" s="24">
        <f t="shared" si="65"/>
        <v>15.4471472145</v>
      </c>
      <c r="D205" s="24">
        <f t="shared" si="65"/>
        <v>19.7</v>
      </c>
      <c r="E205" s="24">
        <f t="shared" si="65"/>
        <v>15</v>
      </c>
      <c r="F205" s="24">
        <f t="shared" si="65"/>
        <v>15.7</v>
      </c>
      <c r="G205" s="24">
        <f t="shared" si="65"/>
        <v>20.2</v>
      </c>
      <c r="H205" s="24">
        <f t="shared" si="65"/>
        <v>28.400000000000002</v>
      </c>
      <c r="I205" s="24">
        <f t="shared" si="65"/>
        <v>29.9</v>
      </c>
      <c r="J205" s="24">
        <f t="shared" si="65"/>
        <v>19.4</v>
      </c>
      <c r="K205" s="24">
        <f t="shared" si="65"/>
        <v>19.6</v>
      </c>
      <c r="L205" s="24">
        <f t="shared" si="65"/>
        <v>20.9</v>
      </c>
      <c r="M205" s="24">
        <f t="shared" si="65"/>
        <v>24.5</v>
      </c>
      <c r="N205" s="24">
        <f>SUM(N206:N207)</f>
        <v>249.6734411745</v>
      </c>
      <c r="O205" s="15"/>
      <c r="P205" s="45"/>
      <c r="Q205" s="45"/>
      <c r="R205" s="45"/>
      <c r="S205" s="45"/>
      <c r="T205" s="45"/>
      <c r="U205" s="45"/>
      <c r="V205" s="45"/>
      <c r="W205" s="45"/>
      <c r="X205" s="45"/>
      <c r="Y205" s="15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</row>
    <row r="206" spans="1:50" s="11" customFormat="1" ht="15">
      <c r="A206" s="34" t="s">
        <v>42</v>
      </c>
      <c r="B206" s="24">
        <v>8.650043960000001</v>
      </c>
      <c r="C206" s="24">
        <v>6.846887089999999</v>
      </c>
      <c r="D206" s="37">
        <v>7.6</v>
      </c>
      <c r="E206" s="24">
        <v>7.3</v>
      </c>
      <c r="F206" s="24">
        <v>8.4</v>
      </c>
      <c r="G206" s="24">
        <v>9.1</v>
      </c>
      <c r="H206" s="24">
        <v>11.3</v>
      </c>
      <c r="I206" s="24">
        <v>9.7</v>
      </c>
      <c r="J206" s="24">
        <v>9.1</v>
      </c>
      <c r="K206" s="24">
        <v>9.6</v>
      </c>
      <c r="L206" s="24">
        <v>8.9</v>
      </c>
      <c r="M206" s="24">
        <v>11.6</v>
      </c>
      <c r="N206" s="23">
        <f>SUM(B206:M206)</f>
        <v>108.09693105</v>
      </c>
      <c r="O206" s="15"/>
      <c r="P206" s="45"/>
      <c r="Q206" s="45"/>
      <c r="R206" s="45"/>
      <c r="S206" s="45"/>
      <c r="T206" s="45"/>
      <c r="U206" s="45"/>
      <c r="V206" s="45"/>
      <c r="W206" s="45"/>
      <c r="X206" s="45"/>
      <c r="Y206" s="15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</row>
    <row r="207" spans="1:50" s="11" customFormat="1" ht="15">
      <c r="A207" s="34" t="s">
        <v>43</v>
      </c>
      <c r="B207" s="24">
        <v>12.27625</v>
      </c>
      <c r="C207" s="24">
        <v>8.6002601245</v>
      </c>
      <c r="D207" s="24">
        <v>12.1</v>
      </c>
      <c r="E207" s="24">
        <v>7.7</v>
      </c>
      <c r="F207" s="24">
        <v>7.3</v>
      </c>
      <c r="G207" s="24">
        <v>11.1</v>
      </c>
      <c r="H207" s="24">
        <v>17.1</v>
      </c>
      <c r="I207" s="24">
        <v>20.2</v>
      </c>
      <c r="J207" s="24">
        <v>10.3</v>
      </c>
      <c r="K207" s="24">
        <v>10</v>
      </c>
      <c r="L207" s="24">
        <v>12</v>
      </c>
      <c r="M207" s="24">
        <v>12.9</v>
      </c>
      <c r="N207" s="23">
        <f>SUM(B207:M207)</f>
        <v>141.5765101245</v>
      </c>
      <c r="O207" s="15"/>
      <c r="P207" s="45"/>
      <c r="Q207" s="45"/>
      <c r="R207" s="45"/>
      <c r="S207" s="45"/>
      <c r="T207" s="45"/>
      <c r="U207" s="45"/>
      <c r="V207" s="45"/>
      <c r="W207" s="45"/>
      <c r="X207" s="45"/>
      <c r="Y207" s="15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</row>
    <row r="208" spans="1:50" s="11" customFormat="1" ht="15">
      <c r="A208" s="22" t="s">
        <v>44</v>
      </c>
      <c r="B208" s="24">
        <v>1.6</v>
      </c>
      <c r="C208" s="24">
        <v>1.6</v>
      </c>
      <c r="D208" s="24">
        <v>1.6</v>
      </c>
      <c r="E208" s="24">
        <v>1.6</v>
      </c>
      <c r="F208" s="24">
        <v>1.6</v>
      </c>
      <c r="G208" s="24">
        <v>1.6</v>
      </c>
      <c r="H208" s="24">
        <v>1.6</v>
      </c>
      <c r="I208" s="24">
        <v>1.6</v>
      </c>
      <c r="J208" s="24">
        <v>1.6</v>
      </c>
      <c r="K208" s="24">
        <v>1.6</v>
      </c>
      <c r="L208" s="24">
        <v>1.6</v>
      </c>
      <c r="M208" s="24">
        <v>1.6</v>
      </c>
      <c r="N208" s="23">
        <f>SUM(B208:M208)</f>
        <v>19.2</v>
      </c>
      <c r="O208" s="15"/>
      <c r="P208" s="45"/>
      <c r="Q208" s="45"/>
      <c r="R208" s="45"/>
      <c r="S208" s="45"/>
      <c r="T208" s="45"/>
      <c r="U208" s="45"/>
      <c r="V208" s="45"/>
      <c r="W208" s="45"/>
      <c r="X208" s="45"/>
      <c r="Y208" s="15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</row>
    <row r="209" spans="1:50" s="11" customFormat="1" ht="15">
      <c r="A209" s="22" t="s">
        <v>37</v>
      </c>
      <c r="B209" s="25">
        <f aca="true" t="shared" si="66" ref="B209:M209">+B199-B204</f>
        <v>142.05669835</v>
      </c>
      <c r="C209" s="25">
        <f t="shared" si="66"/>
        <v>145.2878177083</v>
      </c>
      <c r="D209" s="25">
        <f t="shared" si="66"/>
        <v>154.62973991249999</v>
      </c>
      <c r="E209" s="25">
        <f t="shared" si="66"/>
        <v>155.1</v>
      </c>
      <c r="F209" s="25">
        <f t="shared" si="66"/>
        <v>158.29999999999998</v>
      </c>
      <c r="G209" s="25">
        <f t="shared" si="66"/>
        <v>162</v>
      </c>
      <c r="H209" s="25">
        <f t="shared" si="66"/>
        <v>153.9</v>
      </c>
      <c r="I209" s="25">
        <f t="shared" si="66"/>
        <v>150.6</v>
      </c>
      <c r="J209" s="25">
        <f t="shared" si="66"/>
        <v>161.4</v>
      </c>
      <c r="K209" s="25">
        <f t="shared" si="66"/>
        <v>164.7</v>
      </c>
      <c r="L209" s="25">
        <f t="shared" si="66"/>
        <v>150.2</v>
      </c>
      <c r="M209" s="25">
        <f t="shared" si="66"/>
        <v>184.8</v>
      </c>
      <c r="N209" s="31">
        <f>SUM(B209:M209)</f>
        <v>1882.9742559708</v>
      </c>
      <c r="O209" s="15"/>
      <c r="P209" s="45"/>
      <c r="Q209" s="45"/>
      <c r="R209" s="45"/>
      <c r="S209" s="45"/>
      <c r="T209" s="45"/>
      <c r="U209" s="45"/>
      <c r="V209" s="45"/>
      <c r="W209" s="45"/>
      <c r="X209" s="45"/>
      <c r="Y209" s="15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</row>
    <row r="210" spans="1:50" s="11" customFormat="1" ht="1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45"/>
      <c r="Q210" s="45"/>
      <c r="R210" s="45"/>
      <c r="S210" s="45"/>
      <c r="T210" s="45"/>
      <c r="U210" s="45"/>
      <c r="V210" s="45"/>
      <c r="W210" s="45"/>
      <c r="X210" s="45"/>
      <c r="Y210" s="15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</row>
    <row r="211" spans="1:50" s="11" customFormat="1" ht="15">
      <c r="A211" s="32">
        <v>2010</v>
      </c>
      <c r="B211" s="37" t="s">
        <v>1</v>
      </c>
      <c r="C211" s="37" t="s">
        <v>2</v>
      </c>
      <c r="D211" s="37" t="s">
        <v>20</v>
      </c>
      <c r="E211" s="20" t="s">
        <v>21</v>
      </c>
      <c r="F211" s="37" t="s">
        <v>5</v>
      </c>
      <c r="G211" s="37" t="s">
        <v>74</v>
      </c>
      <c r="H211" s="37" t="s">
        <v>23</v>
      </c>
      <c r="I211" s="37" t="s">
        <v>24</v>
      </c>
      <c r="J211" s="37" t="s">
        <v>25</v>
      </c>
      <c r="K211" s="37" t="s">
        <v>26</v>
      </c>
      <c r="L211" s="37" t="s">
        <v>27</v>
      </c>
      <c r="M211" s="37" t="s">
        <v>28</v>
      </c>
      <c r="N211" s="40" t="s">
        <v>13</v>
      </c>
      <c r="O211" s="15"/>
      <c r="P211" s="45"/>
      <c r="Q211" s="45"/>
      <c r="R211" s="45"/>
      <c r="S211" s="45"/>
      <c r="T211" s="45"/>
      <c r="U211" s="45"/>
      <c r="V211" s="45"/>
      <c r="W211" s="45"/>
      <c r="X211" s="45"/>
      <c r="Y211" s="15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</row>
    <row r="212" spans="1:50" s="11" customFormat="1" ht="15">
      <c r="A212" s="22" t="s">
        <v>29</v>
      </c>
      <c r="B212" s="25">
        <f aca="true" t="shared" si="67" ref="B212:H212">+B213+B216</f>
        <v>150.79999999999998</v>
      </c>
      <c r="C212" s="25">
        <f t="shared" si="67"/>
        <v>156.79999999999998</v>
      </c>
      <c r="D212" s="25">
        <f t="shared" si="67"/>
        <v>188.79999999999998</v>
      </c>
      <c r="E212" s="25">
        <f t="shared" si="67"/>
        <v>176.8</v>
      </c>
      <c r="F212" s="25">
        <f t="shared" si="67"/>
        <v>170.79999999999998</v>
      </c>
      <c r="G212" s="25">
        <f t="shared" si="67"/>
        <v>172.4</v>
      </c>
      <c r="H212" s="25">
        <f t="shared" si="67"/>
        <v>174.2</v>
      </c>
      <c r="I212" s="25">
        <f aca="true" t="shared" si="68" ref="I212:N212">+I213+I216</f>
        <v>171.39999999999998</v>
      </c>
      <c r="J212" s="25">
        <f t="shared" si="68"/>
        <v>174.2</v>
      </c>
      <c r="K212" s="25">
        <f t="shared" si="68"/>
        <v>170.49999999999997</v>
      </c>
      <c r="L212" s="25">
        <f t="shared" si="68"/>
        <v>164.79999999999998</v>
      </c>
      <c r="M212" s="25">
        <f t="shared" si="68"/>
        <v>212.3</v>
      </c>
      <c r="N212" s="25">
        <f t="shared" si="68"/>
        <v>2083.8</v>
      </c>
      <c r="O212" s="15"/>
      <c r="P212" s="45"/>
      <c r="Q212" s="45"/>
      <c r="R212" s="45"/>
      <c r="S212" s="45"/>
      <c r="T212" s="45"/>
      <c r="U212" s="45"/>
      <c r="V212" s="45"/>
      <c r="W212" s="45"/>
      <c r="X212" s="45"/>
      <c r="Y212" s="15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</row>
    <row r="213" spans="1:50" s="11" customFormat="1" ht="15">
      <c r="A213" s="22" t="s">
        <v>41</v>
      </c>
      <c r="B213" s="25">
        <f aca="true" t="shared" si="69" ref="B213:H213">SUM(B214:B215)</f>
        <v>136.1</v>
      </c>
      <c r="C213" s="25">
        <f t="shared" si="69"/>
        <v>142.1</v>
      </c>
      <c r="D213" s="25">
        <f t="shared" si="69"/>
        <v>174.1</v>
      </c>
      <c r="E213" s="25">
        <f t="shared" si="69"/>
        <v>162.10000000000002</v>
      </c>
      <c r="F213" s="25">
        <f t="shared" si="69"/>
        <v>156.1</v>
      </c>
      <c r="G213" s="25">
        <f t="shared" si="69"/>
        <v>157.70000000000002</v>
      </c>
      <c r="H213" s="25">
        <f t="shared" si="69"/>
        <v>159.5</v>
      </c>
      <c r="I213" s="25">
        <f aca="true" t="shared" si="70" ref="I213:N213">SUM(I214:I215)</f>
        <v>156.7</v>
      </c>
      <c r="J213" s="25">
        <f t="shared" si="70"/>
        <v>159.5</v>
      </c>
      <c r="K213" s="25">
        <f t="shared" si="70"/>
        <v>155.79999999999998</v>
      </c>
      <c r="L213" s="25">
        <f t="shared" si="70"/>
        <v>150.1</v>
      </c>
      <c r="M213" s="25">
        <f t="shared" si="70"/>
        <v>197.60000000000002</v>
      </c>
      <c r="N213" s="25">
        <f t="shared" si="70"/>
        <v>1907.4</v>
      </c>
      <c r="O213" s="15"/>
      <c r="P213" s="45"/>
      <c r="Q213" s="45"/>
      <c r="R213" s="45"/>
      <c r="S213" s="45"/>
      <c r="T213" s="45"/>
      <c r="U213" s="45"/>
      <c r="V213" s="45"/>
      <c r="W213" s="45"/>
      <c r="X213" s="45"/>
      <c r="Y213" s="15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</row>
    <row r="214" spans="1:50" s="11" customFormat="1" ht="15">
      <c r="A214" s="34" t="s">
        <v>42</v>
      </c>
      <c r="B214" s="24">
        <v>116.2</v>
      </c>
      <c r="C214" s="15">
        <v>122.4</v>
      </c>
      <c r="D214" s="15">
        <v>147.5</v>
      </c>
      <c r="E214" s="15">
        <v>136.8</v>
      </c>
      <c r="F214" s="15">
        <v>132.9</v>
      </c>
      <c r="G214" s="15">
        <v>132.8</v>
      </c>
      <c r="H214" s="15">
        <v>134.9</v>
      </c>
      <c r="I214" s="15">
        <v>133.6</v>
      </c>
      <c r="J214" s="15">
        <v>132.4</v>
      </c>
      <c r="K214" s="15">
        <v>134.7</v>
      </c>
      <c r="L214" s="15">
        <v>127.3</v>
      </c>
      <c r="M214" s="15">
        <v>162.3</v>
      </c>
      <c r="N214" s="31">
        <f>SUM(B214:M214)</f>
        <v>1613.8000000000002</v>
      </c>
      <c r="O214" s="15"/>
      <c r="P214" s="45"/>
      <c r="Q214" s="45"/>
      <c r="R214" s="45"/>
      <c r="S214" s="45"/>
      <c r="T214" s="45"/>
      <c r="U214" s="45"/>
      <c r="V214" s="45"/>
      <c r="W214" s="45"/>
      <c r="X214" s="45"/>
      <c r="Y214" s="15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</row>
    <row r="215" spans="1:50" s="11" customFormat="1" ht="15">
      <c r="A215" s="34" t="s">
        <v>43</v>
      </c>
      <c r="B215" s="24">
        <v>19.9</v>
      </c>
      <c r="C215" s="15">
        <v>19.7</v>
      </c>
      <c r="D215" s="15">
        <v>26.6</v>
      </c>
      <c r="E215" s="15">
        <v>25.3</v>
      </c>
      <c r="F215" s="15">
        <v>23.2</v>
      </c>
      <c r="G215" s="15">
        <v>24.9</v>
      </c>
      <c r="H215" s="15">
        <v>24.6</v>
      </c>
      <c r="I215" s="15">
        <v>23.1</v>
      </c>
      <c r="J215" s="15">
        <v>27.1</v>
      </c>
      <c r="K215" s="15">
        <v>21.1</v>
      </c>
      <c r="L215" s="15">
        <v>22.8</v>
      </c>
      <c r="M215" s="15">
        <v>35.3</v>
      </c>
      <c r="N215" s="23">
        <f>SUM(B215:M215)</f>
        <v>293.59999999999997</v>
      </c>
      <c r="O215" s="15"/>
      <c r="P215" s="45"/>
      <c r="Q215" s="45"/>
      <c r="R215" s="45"/>
      <c r="S215" s="45"/>
      <c r="T215" s="45"/>
      <c r="U215" s="45"/>
      <c r="V215" s="45"/>
      <c r="W215" s="45"/>
      <c r="X215" s="45"/>
      <c r="Y215" s="15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</row>
    <row r="216" spans="1:50" s="11" customFormat="1" ht="15">
      <c r="A216" s="22" t="s">
        <v>44</v>
      </c>
      <c r="B216" s="24">
        <v>14.7</v>
      </c>
      <c r="C216" s="24">
        <v>14.7</v>
      </c>
      <c r="D216" s="24">
        <v>14.7</v>
      </c>
      <c r="E216" s="24">
        <v>14.7</v>
      </c>
      <c r="F216" s="24">
        <v>14.7</v>
      </c>
      <c r="G216" s="24">
        <v>14.7</v>
      </c>
      <c r="H216" s="24">
        <v>14.7</v>
      </c>
      <c r="I216" s="24">
        <v>14.7</v>
      </c>
      <c r="J216" s="24">
        <v>14.7</v>
      </c>
      <c r="K216" s="24">
        <v>14.7</v>
      </c>
      <c r="L216" s="24">
        <v>14.7</v>
      </c>
      <c r="M216" s="15">
        <v>14.7</v>
      </c>
      <c r="N216" s="23">
        <f>SUM(B216:M216)</f>
        <v>176.39999999999998</v>
      </c>
      <c r="O216" s="15"/>
      <c r="P216" s="45"/>
      <c r="Q216" s="45"/>
      <c r="R216" s="45"/>
      <c r="S216" s="45"/>
      <c r="T216" s="45"/>
      <c r="U216" s="45"/>
      <c r="V216" s="45"/>
      <c r="W216" s="45"/>
      <c r="X216" s="45"/>
      <c r="Y216" s="15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</row>
    <row r="217" spans="1:50" s="11" customFormat="1" ht="15">
      <c r="A217" s="22" t="s">
        <v>36</v>
      </c>
      <c r="B217" s="25">
        <f aca="true" t="shared" si="71" ref="B217:H217">+B218+B221</f>
        <v>16.3</v>
      </c>
      <c r="C217" s="25">
        <f t="shared" si="71"/>
        <v>16.099999999999998</v>
      </c>
      <c r="D217" s="25">
        <f t="shared" si="71"/>
        <v>22.3</v>
      </c>
      <c r="E217" s="25">
        <f t="shared" si="71"/>
        <v>22.2</v>
      </c>
      <c r="F217" s="25">
        <f t="shared" si="71"/>
        <v>23.3</v>
      </c>
      <c r="G217" s="25">
        <f t="shared" si="71"/>
        <v>22.900000000000002</v>
      </c>
      <c r="H217" s="25">
        <f t="shared" si="71"/>
        <v>26.099999999999998</v>
      </c>
      <c r="I217" s="25">
        <f aca="true" t="shared" si="72" ref="I217:N217">+I218+I221</f>
        <v>24.099999999999998</v>
      </c>
      <c r="J217" s="25">
        <f t="shared" si="72"/>
        <v>21.4</v>
      </c>
      <c r="K217" s="25">
        <f t="shared" si="72"/>
        <v>21.9</v>
      </c>
      <c r="L217" s="25">
        <f t="shared" si="72"/>
        <v>22.075975457000002</v>
      </c>
      <c r="M217" s="25">
        <f t="shared" si="72"/>
        <v>24.09544998829212</v>
      </c>
      <c r="N217" s="25">
        <f t="shared" si="72"/>
        <v>262.7714254452921</v>
      </c>
      <c r="O217" s="15"/>
      <c r="P217" s="45"/>
      <c r="Q217" s="45"/>
      <c r="R217" s="45"/>
      <c r="S217" s="45"/>
      <c r="T217" s="45"/>
      <c r="U217" s="45"/>
      <c r="V217" s="45"/>
      <c r="W217" s="45"/>
      <c r="X217" s="45"/>
      <c r="Y217" s="15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</row>
    <row r="218" spans="1:50" s="11" customFormat="1" ht="15">
      <c r="A218" s="22" t="s">
        <v>41</v>
      </c>
      <c r="B218" s="24">
        <f aca="true" t="shared" si="73" ref="B218:H218">SUM(B219:B220)</f>
        <v>15.100000000000001</v>
      </c>
      <c r="C218" s="24">
        <f t="shared" si="73"/>
        <v>14.899999999999999</v>
      </c>
      <c r="D218" s="24">
        <f t="shared" si="73"/>
        <v>21.1</v>
      </c>
      <c r="E218" s="24">
        <f t="shared" si="73"/>
        <v>21</v>
      </c>
      <c r="F218" s="24">
        <f t="shared" si="73"/>
        <v>22.1</v>
      </c>
      <c r="G218" s="24">
        <f t="shared" si="73"/>
        <v>21.700000000000003</v>
      </c>
      <c r="H218" s="24">
        <f t="shared" si="73"/>
        <v>24.9</v>
      </c>
      <c r="I218" s="24">
        <f aca="true" t="shared" si="74" ref="I218:N218">SUM(I219:I220)</f>
        <v>22.9</v>
      </c>
      <c r="J218" s="24">
        <f t="shared" si="74"/>
        <v>20.2</v>
      </c>
      <c r="K218" s="24">
        <f t="shared" si="74"/>
        <v>20.7</v>
      </c>
      <c r="L218" s="24">
        <f t="shared" si="74"/>
        <v>20.893227234</v>
      </c>
      <c r="M218" s="24">
        <f t="shared" si="74"/>
        <v>22.91270176529212</v>
      </c>
      <c r="N218" s="24">
        <f t="shared" si="74"/>
        <v>248.4059289992921</v>
      </c>
      <c r="O218" s="15"/>
      <c r="P218" s="45"/>
      <c r="Q218" s="45"/>
      <c r="R218" s="45"/>
      <c r="S218" s="45"/>
      <c r="T218" s="45"/>
      <c r="U218" s="45"/>
      <c r="V218" s="45"/>
      <c r="W218" s="45"/>
      <c r="X218" s="45"/>
      <c r="Y218" s="15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</row>
    <row r="219" spans="1:50" s="11" customFormat="1" ht="15">
      <c r="A219" s="34" t="s">
        <v>42</v>
      </c>
      <c r="B219" s="24">
        <v>8.4</v>
      </c>
      <c r="C219" s="15">
        <v>6.8</v>
      </c>
      <c r="D219" s="15">
        <v>8.6</v>
      </c>
      <c r="E219" s="15">
        <v>8</v>
      </c>
      <c r="F219" s="15">
        <v>8.2</v>
      </c>
      <c r="G219" s="15">
        <v>8.9</v>
      </c>
      <c r="H219" s="15">
        <v>10.2</v>
      </c>
      <c r="I219" s="15">
        <v>9.4</v>
      </c>
      <c r="J219" s="15">
        <v>9.1</v>
      </c>
      <c r="K219" s="15">
        <v>9.5</v>
      </c>
      <c r="L219" s="15">
        <v>8.8931782</v>
      </c>
      <c r="M219" s="15">
        <v>11.14397597</v>
      </c>
      <c r="N219" s="23">
        <f>SUM(B219:M219)</f>
        <v>107.13715416999999</v>
      </c>
      <c r="O219" s="15"/>
      <c r="P219" s="45"/>
      <c r="Q219" s="45"/>
      <c r="R219" s="45"/>
      <c r="S219" s="45"/>
      <c r="T219" s="45"/>
      <c r="U219" s="45"/>
      <c r="V219" s="45"/>
      <c r="W219" s="45"/>
      <c r="X219" s="45"/>
      <c r="Y219" s="15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</row>
    <row r="220" spans="1:50" s="11" customFormat="1" ht="15">
      <c r="A220" s="34" t="s">
        <v>43</v>
      </c>
      <c r="B220" s="24">
        <v>6.7</v>
      </c>
      <c r="C220" s="15">
        <v>8.1</v>
      </c>
      <c r="D220" s="15">
        <v>12.5</v>
      </c>
      <c r="E220" s="15">
        <v>13</v>
      </c>
      <c r="F220" s="15">
        <v>13.9</v>
      </c>
      <c r="G220" s="15">
        <v>12.8</v>
      </c>
      <c r="H220" s="15">
        <v>14.7</v>
      </c>
      <c r="I220" s="15">
        <v>13.5</v>
      </c>
      <c r="J220" s="15">
        <v>11.1</v>
      </c>
      <c r="K220" s="15">
        <v>11.2</v>
      </c>
      <c r="L220" s="15">
        <v>12.000049034000003</v>
      </c>
      <c r="M220" s="15">
        <v>11.76872579529212</v>
      </c>
      <c r="N220" s="23">
        <f>SUM(B220:M220)</f>
        <v>141.2687748292921</v>
      </c>
      <c r="O220" s="15"/>
      <c r="P220" s="45"/>
      <c r="Q220" s="45"/>
      <c r="R220" s="45"/>
      <c r="S220" s="45"/>
      <c r="T220" s="45"/>
      <c r="U220" s="45"/>
      <c r="V220" s="45"/>
      <c r="W220" s="45"/>
      <c r="X220" s="45"/>
      <c r="Y220" s="15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</row>
    <row r="221" spans="1:50" s="11" customFormat="1" ht="15">
      <c r="A221" s="22" t="s">
        <v>44</v>
      </c>
      <c r="B221" s="24">
        <v>1.2</v>
      </c>
      <c r="C221" s="24">
        <v>1.2</v>
      </c>
      <c r="D221" s="24">
        <v>1.2</v>
      </c>
      <c r="E221" s="24">
        <v>1.2</v>
      </c>
      <c r="F221" s="24">
        <v>1.2</v>
      </c>
      <c r="G221" s="24">
        <v>1.2</v>
      </c>
      <c r="H221" s="24">
        <v>1.2</v>
      </c>
      <c r="I221" s="24">
        <v>1.2</v>
      </c>
      <c r="J221" s="24">
        <v>1.2</v>
      </c>
      <c r="K221" s="24">
        <v>1.2</v>
      </c>
      <c r="L221" s="15">
        <v>1.1827482230000002</v>
      </c>
      <c r="M221" s="15">
        <v>1.1827482230000002</v>
      </c>
      <c r="N221" s="23">
        <f>SUM(B221:M221)</f>
        <v>14.365496446</v>
      </c>
      <c r="O221" s="15"/>
      <c r="P221" s="45"/>
      <c r="Q221" s="45"/>
      <c r="R221" s="45"/>
      <c r="S221" s="45"/>
      <c r="T221" s="45"/>
      <c r="U221" s="45"/>
      <c r="V221" s="45"/>
      <c r="W221" s="45"/>
      <c r="X221" s="45"/>
      <c r="Y221" s="15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</row>
    <row r="222" spans="1:50" s="11" customFormat="1" ht="15">
      <c r="A222" s="22" t="s">
        <v>37</v>
      </c>
      <c r="B222" s="25">
        <f aca="true" t="shared" si="75" ref="B222:H222">+B212-B217</f>
        <v>134.49999999999997</v>
      </c>
      <c r="C222" s="25">
        <f t="shared" si="75"/>
        <v>140.7</v>
      </c>
      <c r="D222" s="25">
        <f t="shared" si="75"/>
        <v>166.49999999999997</v>
      </c>
      <c r="E222" s="25">
        <f t="shared" si="75"/>
        <v>154.60000000000002</v>
      </c>
      <c r="F222" s="25">
        <f t="shared" si="75"/>
        <v>147.49999999999997</v>
      </c>
      <c r="G222" s="25">
        <f t="shared" si="75"/>
        <v>149.5</v>
      </c>
      <c r="H222" s="25">
        <f t="shared" si="75"/>
        <v>148.1</v>
      </c>
      <c r="I222" s="25">
        <f>+I212-I217</f>
        <v>147.29999999999998</v>
      </c>
      <c r="J222" s="25">
        <f>+J212-J217</f>
        <v>152.79999999999998</v>
      </c>
      <c r="K222" s="25">
        <f>+K212-K217</f>
        <v>148.59999999999997</v>
      </c>
      <c r="L222" s="25">
        <f>+L212-L217</f>
        <v>142.72402454299998</v>
      </c>
      <c r="M222" s="25">
        <f>+M212-M217</f>
        <v>188.20455001170788</v>
      </c>
      <c r="N222" s="31">
        <f>SUM(B222:M222)</f>
        <v>1821.0285745547076</v>
      </c>
      <c r="O222" s="15"/>
      <c r="P222" s="45"/>
      <c r="Q222" s="45"/>
      <c r="R222" s="45"/>
      <c r="S222" s="45"/>
      <c r="T222" s="45"/>
      <c r="U222" s="45"/>
      <c r="V222" s="45"/>
      <c r="W222" s="45"/>
      <c r="X222" s="45"/>
      <c r="Y222" s="15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</row>
    <row r="223" spans="1:50" s="11" customFormat="1" ht="15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45"/>
      <c r="Q223" s="45"/>
      <c r="R223" s="45"/>
      <c r="S223" s="45"/>
      <c r="T223" s="45"/>
      <c r="U223" s="45"/>
      <c r="V223" s="45"/>
      <c r="W223" s="45"/>
      <c r="X223" s="45"/>
      <c r="Y223" s="15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</row>
    <row r="224" spans="1:50" s="11" customFormat="1" ht="15">
      <c r="A224" s="66">
        <v>2011</v>
      </c>
      <c r="B224" s="19" t="s">
        <v>1</v>
      </c>
      <c r="C224" s="27" t="s">
        <v>2</v>
      </c>
      <c r="D224" s="19" t="s">
        <v>20</v>
      </c>
      <c r="E224" s="19" t="s">
        <v>21</v>
      </c>
      <c r="F224" s="19" t="s">
        <v>5</v>
      </c>
      <c r="G224" s="19" t="s">
        <v>74</v>
      </c>
      <c r="H224" s="19" t="s">
        <v>23</v>
      </c>
      <c r="I224" s="19" t="s">
        <v>24</v>
      </c>
      <c r="J224" s="19" t="s">
        <v>25</v>
      </c>
      <c r="K224" s="19" t="s">
        <v>26</v>
      </c>
      <c r="L224" s="19" t="s">
        <v>27</v>
      </c>
      <c r="M224" s="19" t="s">
        <v>28</v>
      </c>
      <c r="N224" s="19" t="s">
        <v>13</v>
      </c>
      <c r="O224" s="15"/>
      <c r="P224" s="45"/>
      <c r="Q224" s="45"/>
      <c r="R224" s="45"/>
      <c r="S224" s="45"/>
      <c r="T224" s="45"/>
      <c r="U224" s="45"/>
      <c r="V224" s="45"/>
      <c r="W224" s="45"/>
      <c r="X224" s="45"/>
      <c r="Y224" s="15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</row>
    <row r="225" spans="1:50" s="11" customFormat="1" ht="15">
      <c r="A225" s="22" t="s">
        <v>29</v>
      </c>
      <c r="B225" s="25">
        <f>+B226+B229</f>
        <v>158.79999999999998</v>
      </c>
      <c r="C225" s="25">
        <f>+C226+C229</f>
        <v>171</v>
      </c>
      <c r="D225" s="25">
        <f>+D226+D229</f>
        <v>194</v>
      </c>
      <c r="E225" s="25">
        <f>+E226+E229</f>
        <v>189.79999999999998</v>
      </c>
      <c r="F225" s="25">
        <f aca="true" t="shared" si="76" ref="F225:M225">+F226+F229</f>
        <v>180.79999999999998</v>
      </c>
      <c r="G225" s="25">
        <f t="shared" si="76"/>
        <v>181.1</v>
      </c>
      <c r="H225" s="25">
        <f t="shared" si="76"/>
        <v>185.29999999999998</v>
      </c>
      <c r="I225" s="25">
        <f t="shared" si="76"/>
        <v>189.2</v>
      </c>
      <c r="J225" s="25">
        <f t="shared" si="76"/>
        <v>185.7</v>
      </c>
      <c r="K225" s="25">
        <f t="shared" si="76"/>
        <v>179.9</v>
      </c>
      <c r="L225" s="25">
        <f t="shared" si="76"/>
        <v>168.49999999999997</v>
      </c>
      <c r="M225" s="25">
        <f t="shared" si="76"/>
        <v>216.99999999999997</v>
      </c>
      <c r="N225" s="25">
        <f>+N226+N229</f>
        <v>2201.1000000000004</v>
      </c>
      <c r="O225" s="15"/>
      <c r="P225" s="45"/>
      <c r="Q225" s="45"/>
      <c r="R225" s="45"/>
      <c r="S225" s="45"/>
      <c r="T225" s="45"/>
      <c r="U225" s="45"/>
      <c r="V225" s="45"/>
      <c r="W225" s="45"/>
      <c r="X225" s="45"/>
      <c r="Y225" s="15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</row>
    <row r="226" spans="1:50" s="11" customFormat="1" ht="15">
      <c r="A226" s="22" t="s">
        <v>41</v>
      </c>
      <c r="B226" s="25">
        <f>SUM(B227:B228)</f>
        <v>144.1</v>
      </c>
      <c r="C226" s="25">
        <f>SUM(C227:C228)</f>
        <v>156.3</v>
      </c>
      <c r="D226" s="25">
        <f>SUM(D227:D228)</f>
        <v>179.3</v>
      </c>
      <c r="E226" s="25">
        <f aca="true" t="shared" si="77" ref="E226:M226">SUM(E227:E228)</f>
        <v>175.1</v>
      </c>
      <c r="F226" s="25">
        <f t="shared" si="77"/>
        <v>166.1</v>
      </c>
      <c r="G226" s="25">
        <f t="shared" si="77"/>
        <v>166.4</v>
      </c>
      <c r="H226" s="25">
        <f t="shared" si="77"/>
        <v>170.6</v>
      </c>
      <c r="I226" s="25">
        <f t="shared" si="77"/>
        <v>174.5</v>
      </c>
      <c r="J226" s="25">
        <f t="shared" si="77"/>
        <v>171</v>
      </c>
      <c r="K226" s="25">
        <f t="shared" si="77"/>
        <v>165.20000000000002</v>
      </c>
      <c r="L226" s="25">
        <f t="shared" si="77"/>
        <v>153.79999999999998</v>
      </c>
      <c r="M226" s="25">
        <f t="shared" si="77"/>
        <v>202.29999999999998</v>
      </c>
      <c r="N226" s="25">
        <f>SUM(N227:N228)</f>
        <v>2024.7000000000003</v>
      </c>
      <c r="O226" s="15"/>
      <c r="P226" s="45"/>
      <c r="Q226" s="45"/>
      <c r="R226" s="45"/>
      <c r="S226" s="45"/>
      <c r="T226" s="45"/>
      <c r="U226" s="45"/>
      <c r="V226" s="45"/>
      <c r="W226" s="45"/>
      <c r="X226" s="45"/>
      <c r="Y226" s="15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</row>
    <row r="227" spans="1:50" s="11" customFormat="1" ht="15">
      <c r="A227" s="34" t="s">
        <v>42</v>
      </c>
      <c r="B227" s="15">
        <v>122.4</v>
      </c>
      <c r="C227" s="15">
        <v>133.3</v>
      </c>
      <c r="D227" s="15">
        <v>152.4</v>
      </c>
      <c r="E227" s="15">
        <v>148.6</v>
      </c>
      <c r="F227" s="15">
        <v>140.1</v>
      </c>
      <c r="G227" s="15">
        <v>140.1</v>
      </c>
      <c r="H227" s="15">
        <v>145.7</v>
      </c>
      <c r="I227" s="15">
        <v>148.2</v>
      </c>
      <c r="J227" s="15">
        <v>144.5</v>
      </c>
      <c r="K227" s="15">
        <v>142.8</v>
      </c>
      <c r="L227" s="15">
        <v>130.1</v>
      </c>
      <c r="M227" s="15">
        <v>166.7</v>
      </c>
      <c r="N227" s="31">
        <f>SUM(B227:M227)</f>
        <v>1714.9</v>
      </c>
      <c r="O227" s="15"/>
      <c r="P227" s="45"/>
      <c r="Q227" s="45"/>
      <c r="R227" s="45"/>
      <c r="S227" s="45"/>
      <c r="T227" s="45"/>
      <c r="U227" s="45"/>
      <c r="V227" s="45"/>
      <c r="W227" s="45"/>
      <c r="X227" s="45"/>
      <c r="Y227" s="15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</row>
    <row r="228" spans="1:50" s="11" customFormat="1" ht="15">
      <c r="A228" s="34" t="s">
        <v>43</v>
      </c>
      <c r="B228" s="15">
        <v>21.7</v>
      </c>
      <c r="C228" s="15">
        <v>23</v>
      </c>
      <c r="D228" s="15">
        <v>26.9</v>
      </c>
      <c r="E228" s="15">
        <v>26.5</v>
      </c>
      <c r="F228" s="15">
        <v>26</v>
      </c>
      <c r="G228" s="15">
        <v>26.3</v>
      </c>
      <c r="H228" s="15">
        <v>24.9</v>
      </c>
      <c r="I228" s="15">
        <v>26.3</v>
      </c>
      <c r="J228" s="15">
        <v>26.5</v>
      </c>
      <c r="K228" s="15">
        <v>22.4</v>
      </c>
      <c r="L228" s="15">
        <v>23.7</v>
      </c>
      <c r="M228" s="15">
        <v>35.6</v>
      </c>
      <c r="N228" s="23">
        <f>SUM(B228:M228)</f>
        <v>309.80000000000007</v>
      </c>
      <c r="O228" s="15"/>
      <c r="P228" s="45"/>
      <c r="Q228" s="45"/>
      <c r="R228" s="45"/>
      <c r="S228" s="45"/>
      <c r="T228" s="45"/>
      <c r="U228" s="45"/>
      <c r="V228" s="45"/>
      <c r="W228" s="45"/>
      <c r="X228" s="45"/>
      <c r="Y228" s="15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</row>
    <row r="229" spans="1:50" s="11" customFormat="1" ht="15">
      <c r="A229" s="22" t="s">
        <v>44</v>
      </c>
      <c r="B229" s="15">
        <v>14.7</v>
      </c>
      <c r="C229" s="15">
        <v>14.7</v>
      </c>
      <c r="D229" s="15">
        <v>14.7</v>
      </c>
      <c r="E229" s="15">
        <v>14.7</v>
      </c>
      <c r="F229" s="15">
        <v>14.7</v>
      </c>
      <c r="G229" s="15">
        <v>14.7</v>
      </c>
      <c r="H229" s="15">
        <v>14.7</v>
      </c>
      <c r="I229" s="15">
        <v>14.7</v>
      </c>
      <c r="J229" s="15">
        <v>14.7</v>
      </c>
      <c r="K229" s="15">
        <v>14.7</v>
      </c>
      <c r="L229" s="15">
        <v>14.7</v>
      </c>
      <c r="M229" s="15">
        <v>14.7</v>
      </c>
      <c r="N229" s="23">
        <f>SUM(B229:M229)</f>
        <v>176.39999999999998</v>
      </c>
      <c r="O229" s="15"/>
      <c r="P229" s="45"/>
      <c r="Q229" s="45"/>
      <c r="R229" s="45"/>
      <c r="S229" s="45"/>
      <c r="T229" s="45"/>
      <c r="U229" s="45"/>
      <c r="V229" s="45"/>
      <c r="W229" s="45"/>
      <c r="X229" s="45"/>
      <c r="Y229" s="15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</row>
    <row r="230" spans="1:50" s="11" customFormat="1" ht="15">
      <c r="A230" s="22" t="s">
        <v>36</v>
      </c>
      <c r="B230" s="25">
        <f>+B231+B234</f>
        <v>20.5404442820376</v>
      </c>
      <c r="C230" s="25">
        <f>+C231+C234</f>
        <v>18.732852042999998</v>
      </c>
      <c r="D230" s="25">
        <f>+D231+D234</f>
        <v>22.718303747965837</v>
      </c>
      <c r="E230" s="25">
        <f aca="true" t="shared" si="78" ref="E230:M230">+E231+E234</f>
        <v>24.027124369000006</v>
      </c>
      <c r="F230" s="25">
        <f t="shared" si="78"/>
        <v>24.993304612785632</v>
      </c>
      <c r="G230" s="25">
        <f t="shared" si="78"/>
        <v>22.549676514550008</v>
      </c>
      <c r="H230" s="25">
        <f t="shared" si="78"/>
        <v>22.071295121500004</v>
      </c>
      <c r="I230" s="25">
        <f t="shared" si="78"/>
        <v>26.925674443315305</v>
      </c>
      <c r="J230" s="25">
        <f t="shared" si="78"/>
        <v>22.737981441000013</v>
      </c>
      <c r="K230" s="25">
        <f t="shared" si="78"/>
        <v>22.332717478500005</v>
      </c>
      <c r="L230" s="25">
        <f t="shared" si="78"/>
        <v>23.646764610499996</v>
      </c>
      <c r="M230" s="25">
        <f t="shared" si="78"/>
        <v>24.5717999606</v>
      </c>
      <c r="N230" s="25">
        <f>+N231+N234</f>
        <v>275.8479386247544</v>
      </c>
      <c r="O230" s="15"/>
      <c r="P230" s="45"/>
      <c r="Q230" s="45"/>
      <c r="R230" s="45"/>
      <c r="S230" s="45"/>
      <c r="T230" s="45"/>
      <c r="U230" s="45"/>
      <c r="V230" s="45"/>
      <c r="W230" s="45"/>
      <c r="X230" s="45"/>
      <c r="Y230" s="15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</row>
    <row r="231" spans="1:50" s="11" customFormat="1" ht="15">
      <c r="A231" s="22" t="s">
        <v>41</v>
      </c>
      <c r="B231" s="24">
        <f aca="true" t="shared" si="79" ref="B231:M231">SUM(B232:B233)</f>
        <v>19.340444282037602</v>
      </c>
      <c r="C231" s="24">
        <f t="shared" si="79"/>
        <v>17.532852043</v>
      </c>
      <c r="D231" s="24">
        <f t="shared" si="79"/>
        <v>21.518303747965838</v>
      </c>
      <c r="E231" s="24">
        <f t="shared" si="79"/>
        <v>22.827124369000007</v>
      </c>
      <c r="F231" s="24">
        <f t="shared" si="79"/>
        <v>23.793304612785633</v>
      </c>
      <c r="G231" s="24">
        <f t="shared" si="79"/>
        <v>21.34967651455001</v>
      </c>
      <c r="H231" s="24">
        <f t="shared" si="79"/>
        <v>20.871295121500005</v>
      </c>
      <c r="I231" s="24">
        <f t="shared" si="79"/>
        <v>25.725674443315306</v>
      </c>
      <c r="J231" s="24">
        <f t="shared" si="79"/>
        <v>21.537981441000014</v>
      </c>
      <c r="K231" s="24">
        <f t="shared" si="79"/>
        <v>21.132717478500005</v>
      </c>
      <c r="L231" s="24">
        <f t="shared" si="79"/>
        <v>22.446764610499997</v>
      </c>
      <c r="M231" s="24">
        <f t="shared" si="79"/>
        <v>23.3717999606</v>
      </c>
      <c r="N231" s="24">
        <f>SUM(N232:N233)</f>
        <v>261.44793862475444</v>
      </c>
      <c r="O231" s="15"/>
      <c r="P231" s="45"/>
      <c r="Q231" s="45"/>
      <c r="R231" s="45"/>
      <c r="S231" s="45"/>
      <c r="T231" s="45"/>
      <c r="U231" s="45"/>
      <c r="V231" s="45"/>
      <c r="W231" s="45"/>
      <c r="X231" s="45"/>
      <c r="Y231" s="15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</row>
    <row r="232" spans="1:50" s="11" customFormat="1" ht="15">
      <c r="A232" s="34" t="s">
        <v>42</v>
      </c>
      <c r="B232" s="15">
        <v>9.143015299999998</v>
      </c>
      <c r="C232" s="15">
        <v>8.13226206</v>
      </c>
      <c r="D232" s="15">
        <v>9.33475656</v>
      </c>
      <c r="E232" s="15">
        <v>8.7987083</v>
      </c>
      <c r="F232" s="15">
        <v>9.90124546</v>
      </c>
      <c r="G232" s="15">
        <v>10.111679919999998</v>
      </c>
      <c r="H232" s="15">
        <v>10.09110186</v>
      </c>
      <c r="I232" s="15">
        <v>11.24691236</v>
      </c>
      <c r="J232" s="15">
        <v>9.6203854</v>
      </c>
      <c r="K232" s="15">
        <v>10.198626560000001</v>
      </c>
      <c r="L232" s="15">
        <v>10.13747429</v>
      </c>
      <c r="M232" s="15">
        <v>11.14397597</v>
      </c>
      <c r="N232" s="23">
        <f>SUM(B232:M232)</f>
        <v>117.86014404000001</v>
      </c>
      <c r="O232" s="15"/>
      <c r="P232" s="45"/>
      <c r="Q232" s="45"/>
      <c r="R232" s="45"/>
      <c r="S232" s="45"/>
      <c r="T232" s="45"/>
      <c r="U232" s="45"/>
      <c r="V232" s="45"/>
      <c r="W232" s="45"/>
      <c r="X232" s="45"/>
      <c r="Y232" s="15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</row>
    <row r="233" spans="1:50" s="11" customFormat="1" ht="15">
      <c r="A233" s="34" t="s">
        <v>43</v>
      </c>
      <c r="B233" s="15">
        <v>10.197428982037605</v>
      </c>
      <c r="C233" s="15">
        <v>9.400589983</v>
      </c>
      <c r="D233" s="15">
        <v>12.18354718796584</v>
      </c>
      <c r="E233" s="39">
        <v>14.028416069000007</v>
      </c>
      <c r="F233" s="15">
        <v>13.892059152785631</v>
      </c>
      <c r="G233" s="15">
        <v>11.23799659455001</v>
      </c>
      <c r="H233" s="15">
        <v>10.780193261500003</v>
      </c>
      <c r="I233" s="15">
        <v>14.478762083315308</v>
      </c>
      <c r="J233" s="15">
        <v>11.917596041000012</v>
      </c>
      <c r="K233" s="15">
        <v>10.934090918500006</v>
      </c>
      <c r="L233" s="15">
        <v>12.309290320499999</v>
      </c>
      <c r="M233" s="15">
        <v>12.2278239906</v>
      </c>
      <c r="N233" s="23">
        <f>SUM(B233:M233)</f>
        <v>143.58779458475442</v>
      </c>
      <c r="O233" s="15"/>
      <c r="P233" s="45"/>
      <c r="Q233" s="45"/>
      <c r="R233" s="45"/>
      <c r="S233" s="45"/>
      <c r="T233" s="45"/>
      <c r="U233" s="45"/>
      <c r="V233" s="45"/>
      <c r="W233" s="45"/>
      <c r="X233" s="45"/>
      <c r="Y233" s="15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</row>
    <row r="234" spans="1:50" s="11" customFormat="1" ht="15">
      <c r="A234" s="22" t="s">
        <v>44</v>
      </c>
      <c r="B234" s="24">
        <v>1.2</v>
      </c>
      <c r="C234" s="15">
        <v>1.2</v>
      </c>
      <c r="D234" s="15">
        <v>1.2</v>
      </c>
      <c r="E234" s="15">
        <v>1.2</v>
      </c>
      <c r="F234" s="15">
        <v>1.2</v>
      </c>
      <c r="G234" s="15">
        <v>1.2</v>
      </c>
      <c r="H234" s="15">
        <v>1.2</v>
      </c>
      <c r="I234" s="15">
        <v>1.2</v>
      </c>
      <c r="J234" s="15">
        <v>1.2</v>
      </c>
      <c r="K234" s="15">
        <v>1.2</v>
      </c>
      <c r="L234" s="15">
        <v>1.2</v>
      </c>
      <c r="M234" s="15">
        <v>1.2</v>
      </c>
      <c r="N234" s="23">
        <f>SUM(B234:M234)</f>
        <v>14.399999999999997</v>
      </c>
      <c r="O234" s="15"/>
      <c r="P234" s="45"/>
      <c r="Q234" s="45"/>
      <c r="R234" s="45"/>
      <c r="S234" s="45"/>
      <c r="T234" s="45"/>
      <c r="U234" s="45"/>
      <c r="V234" s="45"/>
      <c r="W234" s="45"/>
      <c r="X234" s="45"/>
      <c r="Y234" s="15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</row>
    <row r="235" spans="1:50" s="11" customFormat="1" ht="15">
      <c r="A235" s="22" t="s">
        <v>37</v>
      </c>
      <c r="B235" s="41">
        <f>+B225-B230</f>
        <v>138.25955571796237</v>
      </c>
      <c r="C235" s="41">
        <f>+C225-C230</f>
        <v>152.267147957</v>
      </c>
      <c r="D235" s="41">
        <f>+D225-D230</f>
        <v>171.28169625203415</v>
      </c>
      <c r="E235" s="41">
        <f aca="true" t="shared" si="80" ref="E235:M235">+E225-E230</f>
        <v>165.77287563099998</v>
      </c>
      <c r="F235" s="41">
        <f t="shared" si="80"/>
        <v>155.80669538721435</v>
      </c>
      <c r="G235" s="41">
        <f t="shared" si="80"/>
        <v>158.55032348544998</v>
      </c>
      <c r="H235" s="41">
        <f t="shared" si="80"/>
        <v>163.22870487849997</v>
      </c>
      <c r="I235" s="41">
        <f t="shared" si="80"/>
        <v>162.2743255566847</v>
      </c>
      <c r="J235" s="41">
        <f t="shared" si="80"/>
        <v>162.96201855899997</v>
      </c>
      <c r="K235" s="41">
        <f t="shared" si="80"/>
        <v>157.5672825215</v>
      </c>
      <c r="L235" s="41">
        <f t="shared" si="80"/>
        <v>144.85323538949999</v>
      </c>
      <c r="M235" s="41">
        <f t="shared" si="80"/>
        <v>192.42820003939997</v>
      </c>
      <c r="N235" s="42">
        <f>SUM(B235:M235)</f>
        <v>1925.2520613752456</v>
      </c>
      <c r="O235" s="15"/>
      <c r="P235" s="45"/>
      <c r="Q235" s="45"/>
      <c r="R235" s="45"/>
      <c r="S235" s="45"/>
      <c r="T235" s="45"/>
      <c r="U235" s="45"/>
      <c r="V235" s="45"/>
      <c r="W235" s="45"/>
      <c r="X235" s="45"/>
      <c r="Y235" s="15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</row>
    <row r="236" spans="1:50" s="11" customFormat="1" ht="1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45"/>
      <c r="Q236" s="45"/>
      <c r="R236" s="45"/>
      <c r="S236" s="45"/>
      <c r="T236" s="45"/>
      <c r="U236" s="45"/>
      <c r="V236" s="45"/>
      <c r="W236" s="45"/>
      <c r="X236" s="45"/>
      <c r="Y236" s="15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</row>
    <row r="237" spans="1:50" s="11" customFormat="1" ht="15">
      <c r="A237" s="66">
        <v>2012</v>
      </c>
      <c r="B237" s="19" t="s">
        <v>1</v>
      </c>
      <c r="C237" s="27" t="s">
        <v>2</v>
      </c>
      <c r="D237" s="19" t="s">
        <v>20</v>
      </c>
      <c r="E237" s="19" t="s">
        <v>21</v>
      </c>
      <c r="F237" s="19" t="s">
        <v>5</v>
      </c>
      <c r="G237" s="19" t="s">
        <v>74</v>
      </c>
      <c r="H237" s="19" t="s">
        <v>23</v>
      </c>
      <c r="I237" s="19" t="s">
        <v>24</v>
      </c>
      <c r="J237" s="19" t="s">
        <v>25</v>
      </c>
      <c r="K237" s="19" t="s">
        <v>26</v>
      </c>
      <c r="L237" s="19" t="s">
        <v>27</v>
      </c>
      <c r="M237" s="19" t="s">
        <v>28</v>
      </c>
      <c r="N237" s="19" t="s">
        <v>13</v>
      </c>
      <c r="O237" s="15"/>
      <c r="P237" s="45"/>
      <c r="Q237" s="45"/>
      <c r="R237" s="45"/>
      <c r="S237" s="45"/>
      <c r="T237" s="45"/>
      <c r="U237" s="45"/>
      <c r="V237" s="45"/>
      <c r="W237" s="45"/>
      <c r="X237" s="45"/>
      <c r="Y237" s="15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</row>
    <row r="238" spans="1:50" s="11" customFormat="1" ht="15">
      <c r="A238" s="22" t="s">
        <v>29</v>
      </c>
      <c r="B238" s="25">
        <f>+B239+B242</f>
        <v>164.39999999999998</v>
      </c>
      <c r="C238" s="25">
        <f aca="true" t="shared" si="81" ref="C238:J238">+C239+C242</f>
        <v>181.9</v>
      </c>
      <c r="D238" s="25">
        <f t="shared" si="81"/>
        <v>202.5</v>
      </c>
      <c r="E238" s="25">
        <f t="shared" si="81"/>
        <v>194.79999999999998</v>
      </c>
      <c r="F238" s="25">
        <f t="shared" si="81"/>
        <v>181.29999999999998</v>
      </c>
      <c r="G238" s="25">
        <f t="shared" si="81"/>
        <v>189.8</v>
      </c>
      <c r="H238" s="25">
        <f t="shared" si="81"/>
        <v>183.6</v>
      </c>
      <c r="I238" s="25">
        <f t="shared" si="81"/>
        <v>184.9</v>
      </c>
      <c r="J238" s="25">
        <f t="shared" si="81"/>
        <v>168.7</v>
      </c>
      <c r="K238" s="25">
        <f>+K239+K242</f>
        <v>178.7</v>
      </c>
      <c r="L238" s="25">
        <f>+L239+L242</f>
        <v>172.49999999999997</v>
      </c>
      <c r="M238" s="25">
        <f>+M239+M242</f>
        <v>210.89999999999998</v>
      </c>
      <c r="N238" s="25">
        <f>+N239+N242</f>
        <v>2214</v>
      </c>
      <c r="O238" s="15"/>
      <c r="P238" s="45"/>
      <c r="Q238" s="45"/>
      <c r="R238" s="45"/>
      <c r="S238" s="45"/>
      <c r="T238" s="45"/>
      <c r="U238" s="45"/>
      <c r="V238" s="45"/>
      <c r="W238" s="45"/>
      <c r="X238" s="45"/>
      <c r="Y238" s="15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</row>
    <row r="239" spans="1:50" s="11" customFormat="1" ht="15">
      <c r="A239" s="22" t="s">
        <v>41</v>
      </c>
      <c r="B239" s="25">
        <f>SUM(B240:B241)</f>
        <v>149.7</v>
      </c>
      <c r="C239" s="25">
        <f>SUM(C240:C241)</f>
        <v>167.20000000000002</v>
      </c>
      <c r="D239" s="25">
        <f>SUM(D240:D241)</f>
        <v>187.8</v>
      </c>
      <c r="E239" s="25">
        <f aca="true" t="shared" si="82" ref="E239:M239">SUM(E240:E241)</f>
        <v>180.1</v>
      </c>
      <c r="F239" s="25">
        <f t="shared" si="82"/>
        <v>166.6</v>
      </c>
      <c r="G239" s="25">
        <f t="shared" si="82"/>
        <v>175.10000000000002</v>
      </c>
      <c r="H239" s="25">
        <f t="shared" si="82"/>
        <v>168.9</v>
      </c>
      <c r="I239" s="25">
        <f t="shared" si="82"/>
        <v>170.20000000000002</v>
      </c>
      <c r="J239" s="25">
        <f t="shared" si="82"/>
        <v>154</v>
      </c>
      <c r="K239" s="25">
        <f t="shared" si="82"/>
        <v>164</v>
      </c>
      <c r="L239" s="25">
        <f t="shared" si="82"/>
        <v>157.79999999999998</v>
      </c>
      <c r="M239" s="25">
        <f t="shared" si="82"/>
        <v>196.2</v>
      </c>
      <c r="N239" s="25">
        <f>SUM(N240:N241)</f>
        <v>2037.6</v>
      </c>
      <c r="O239" s="15"/>
      <c r="P239" s="45"/>
      <c r="Q239" s="45"/>
      <c r="R239" s="45"/>
      <c r="S239" s="45"/>
      <c r="T239" s="45"/>
      <c r="U239" s="45"/>
      <c r="V239" s="45"/>
      <c r="W239" s="45"/>
      <c r="X239" s="45"/>
      <c r="Y239" s="15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</row>
    <row r="240" spans="1:50" s="11" customFormat="1" ht="15">
      <c r="A240" s="34" t="s">
        <v>42</v>
      </c>
      <c r="B240" s="15">
        <v>126.1</v>
      </c>
      <c r="C240" s="15">
        <v>142.4</v>
      </c>
      <c r="D240" s="15">
        <v>162.5</v>
      </c>
      <c r="E240" s="15">
        <v>153.4</v>
      </c>
      <c r="F240" s="15">
        <v>141.9</v>
      </c>
      <c r="G240" s="15">
        <v>151.3</v>
      </c>
      <c r="H240" s="15">
        <v>145</v>
      </c>
      <c r="I240" s="15">
        <v>146.4</v>
      </c>
      <c r="J240" s="15">
        <v>134.7</v>
      </c>
      <c r="K240" s="15">
        <v>141.3</v>
      </c>
      <c r="L240" s="15">
        <v>137.1</v>
      </c>
      <c r="M240" s="15">
        <v>170.5</v>
      </c>
      <c r="N240" s="31">
        <f>SUM(B240:M240)</f>
        <v>1752.6</v>
      </c>
      <c r="O240" s="15"/>
      <c r="P240" s="45"/>
      <c r="Q240" s="45"/>
      <c r="R240" s="45"/>
      <c r="S240" s="45"/>
      <c r="T240" s="45"/>
      <c r="U240" s="45"/>
      <c r="V240" s="45"/>
      <c r="W240" s="45"/>
      <c r="X240" s="45"/>
      <c r="Y240" s="15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</row>
    <row r="241" spans="1:50" s="11" customFormat="1" ht="15">
      <c r="A241" s="34" t="s">
        <v>43</v>
      </c>
      <c r="B241" s="15">
        <v>23.6</v>
      </c>
      <c r="C241" s="15">
        <v>24.8</v>
      </c>
      <c r="D241" s="15">
        <v>25.3</v>
      </c>
      <c r="E241" s="15">
        <v>26.7</v>
      </c>
      <c r="F241" s="15">
        <v>24.7</v>
      </c>
      <c r="G241" s="15">
        <v>23.8</v>
      </c>
      <c r="H241" s="15">
        <v>23.9</v>
      </c>
      <c r="I241" s="15">
        <v>23.8</v>
      </c>
      <c r="J241" s="15">
        <v>19.3</v>
      </c>
      <c r="K241" s="15">
        <v>22.7</v>
      </c>
      <c r="L241" s="15">
        <v>20.7</v>
      </c>
      <c r="M241" s="15">
        <v>25.7</v>
      </c>
      <c r="N241" s="23">
        <f>SUM(B241:M241)</f>
        <v>285</v>
      </c>
      <c r="O241" s="15"/>
      <c r="P241" s="45"/>
      <c r="Q241" s="45"/>
      <c r="R241" s="45"/>
      <c r="S241" s="45"/>
      <c r="T241" s="45"/>
      <c r="U241" s="45"/>
      <c r="V241" s="45"/>
      <c r="W241" s="45"/>
      <c r="X241" s="45"/>
      <c r="Y241" s="15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</row>
    <row r="242" spans="1:50" s="11" customFormat="1" ht="15">
      <c r="A242" s="22" t="s">
        <v>44</v>
      </c>
      <c r="B242" s="15">
        <v>14.7</v>
      </c>
      <c r="C242" s="15">
        <v>14.7</v>
      </c>
      <c r="D242" s="15">
        <v>14.7</v>
      </c>
      <c r="E242" s="15">
        <v>14.7</v>
      </c>
      <c r="F242" s="15">
        <v>14.7</v>
      </c>
      <c r="G242" s="15">
        <v>14.7</v>
      </c>
      <c r="H242" s="15">
        <v>14.7</v>
      </c>
      <c r="I242" s="15">
        <v>14.7</v>
      </c>
      <c r="J242" s="15">
        <v>14.7</v>
      </c>
      <c r="K242" s="15">
        <v>14.7</v>
      </c>
      <c r="L242" s="15">
        <v>14.7</v>
      </c>
      <c r="M242" s="15">
        <v>14.7</v>
      </c>
      <c r="N242" s="23">
        <f>SUM(B242:M242)</f>
        <v>176.39999999999998</v>
      </c>
      <c r="O242" s="15"/>
      <c r="P242" s="45"/>
      <c r="Q242" s="45"/>
      <c r="R242" s="45"/>
      <c r="S242" s="45"/>
      <c r="T242" s="45"/>
      <c r="U242" s="45"/>
      <c r="V242" s="45"/>
      <c r="W242" s="45"/>
      <c r="X242" s="45"/>
      <c r="Y242" s="15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</row>
    <row r="243" spans="1:50" s="11" customFormat="1" ht="15">
      <c r="A243" s="22" t="s">
        <v>36</v>
      </c>
      <c r="B243" s="25">
        <f>+B244+B247</f>
        <v>24.6449064561268</v>
      </c>
      <c r="C243" s="25">
        <f>+C244+C247</f>
        <v>23.499999999999996</v>
      </c>
      <c r="D243" s="25">
        <f>+D244+D247</f>
        <v>23.5</v>
      </c>
      <c r="E243" s="25">
        <f>+E244+E247</f>
        <v>22.5</v>
      </c>
      <c r="F243" s="26">
        <v>25.46414411449609</v>
      </c>
      <c r="G243" s="26">
        <v>23.271298152000004</v>
      </c>
      <c r="H243" s="26">
        <f aca="true" t="shared" si="83" ref="H243:N243">+H244+H247</f>
        <v>23.726463270737998</v>
      </c>
      <c r="I243" s="26">
        <f t="shared" si="83"/>
        <v>23.482371786075458</v>
      </c>
      <c r="J243" s="25">
        <f t="shared" si="83"/>
        <v>19.599999999999998</v>
      </c>
      <c r="K243" s="25">
        <f t="shared" si="83"/>
        <v>23.3</v>
      </c>
      <c r="L243" s="25">
        <f t="shared" si="83"/>
        <v>23</v>
      </c>
      <c r="M243" s="25">
        <f t="shared" si="83"/>
        <v>24.099999999999998</v>
      </c>
      <c r="N243" s="25">
        <f t="shared" si="83"/>
        <v>280.0891837794363</v>
      </c>
      <c r="O243" s="15"/>
      <c r="P243" s="45"/>
      <c r="Q243" s="45"/>
      <c r="R243" s="45"/>
      <c r="S243" s="45"/>
      <c r="T243" s="45"/>
      <c r="U243" s="45"/>
      <c r="V243" s="45"/>
      <c r="W243" s="45"/>
      <c r="X243" s="45"/>
      <c r="Y243" s="15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</row>
    <row r="244" spans="1:50" s="11" customFormat="1" ht="15">
      <c r="A244" s="22" t="s">
        <v>41</v>
      </c>
      <c r="B244" s="24">
        <f>SUM(B245:B246)</f>
        <v>23.4449064561268</v>
      </c>
      <c r="C244" s="24">
        <f aca="true" t="shared" si="84" ref="C244:M244">SUM(C245:C246)</f>
        <v>22.299999999999997</v>
      </c>
      <c r="D244" s="24">
        <f t="shared" si="84"/>
        <v>22.3</v>
      </c>
      <c r="E244" s="24">
        <f t="shared" si="84"/>
        <v>21.3</v>
      </c>
      <c r="F244" s="24">
        <f t="shared" si="84"/>
        <v>24.26414411449609</v>
      </c>
      <c r="G244" s="24">
        <f t="shared" si="84"/>
        <v>22.071298152000004</v>
      </c>
      <c r="H244" s="24">
        <f t="shared" si="84"/>
        <v>22.526463270738</v>
      </c>
      <c r="I244" s="24">
        <f t="shared" si="84"/>
        <v>22.28237178607546</v>
      </c>
      <c r="J244" s="24">
        <f t="shared" si="84"/>
        <v>18.4</v>
      </c>
      <c r="K244" s="24">
        <f t="shared" si="84"/>
        <v>22.1</v>
      </c>
      <c r="L244" s="24">
        <f t="shared" si="84"/>
        <v>21.8</v>
      </c>
      <c r="M244" s="24">
        <f t="shared" si="84"/>
        <v>22.9</v>
      </c>
      <c r="N244" s="24">
        <f>SUM(N245:N246)</f>
        <v>265.68918377943635</v>
      </c>
      <c r="O244" s="15"/>
      <c r="P244" s="45"/>
      <c r="Q244" s="45"/>
      <c r="R244" s="45"/>
      <c r="S244" s="45"/>
      <c r="T244" s="45"/>
      <c r="U244" s="45"/>
      <c r="V244" s="45"/>
      <c r="W244" s="45"/>
      <c r="X244" s="45"/>
      <c r="Y244" s="15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</row>
    <row r="245" spans="1:50" s="11" customFormat="1" ht="15">
      <c r="A245" s="34" t="s">
        <v>42</v>
      </c>
      <c r="B245" s="15">
        <v>9.12249202</v>
      </c>
      <c r="C245" s="15">
        <v>8.1</v>
      </c>
      <c r="D245" s="15">
        <v>8.9</v>
      </c>
      <c r="E245" s="15">
        <v>8.4</v>
      </c>
      <c r="F245" s="15">
        <v>9.97596612</v>
      </c>
      <c r="G245" s="15">
        <v>9.522827460000002</v>
      </c>
      <c r="H245" s="15">
        <v>9.97397705</v>
      </c>
      <c r="I245" s="15">
        <v>9.96731411</v>
      </c>
      <c r="J245" s="15">
        <v>10</v>
      </c>
      <c r="K245" s="15">
        <v>10</v>
      </c>
      <c r="L245" s="15">
        <v>9.5</v>
      </c>
      <c r="M245" s="15">
        <v>11.1</v>
      </c>
      <c r="N245" s="23">
        <f>SUM(B245:M245)</f>
        <v>114.56257676</v>
      </c>
      <c r="O245" s="15"/>
      <c r="P245" s="45"/>
      <c r="Q245" s="45"/>
      <c r="R245" s="45"/>
      <c r="S245" s="45"/>
      <c r="T245" s="45"/>
      <c r="U245" s="45"/>
      <c r="V245" s="45"/>
      <c r="W245" s="45"/>
      <c r="X245" s="45"/>
      <c r="Y245" s="15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</row>
    <row r="246" spans="1:50" s="11" customFormat="1" ht="15">
      <c r="A246" s="34" t="s">
        <v>43</v>
      </c>
      <c r="B246" s="15">
        <v>14.322414436126802</v>
      </c>
      <c r="C246" s="15">
        <v>14.2</v>
      </c>
      <c r="D246" s="15">
        <v>13.4</v>
      </c>
      <c r="E246" s="15">
        <v>12.9</v>
      </c>
      <c r="F246" s="15">
        <v>14.288177994496088</v>
      </c>
      <c r="G246" s="15">
        <v>12.548470692000004</v>
      </c>
      <c r="H246" s="15">
        <v>12.552486220738</v>
      </c>
      <c r="I246" s="15">
        <v>12.315057676075456</v>
      </c>
      <c r="J246" s="15">
        <v>8.4</v>
      </c>
      <c r="K246" s="15">
        <v>12.1</v>
      </c>
      <c r="L246" s="15">
        <v>12.3</v>
      </c>
      <c r="M246" s="15">
        <v>11.8</v>
      </c>
      <c r="N246" s="23">
        <f>SUM(B246:M246)</f>
        <v>151.12660701943636</v>
      </c>
      <c r="O246" s="15"/>
      <c r="P246" s="45"/>
      <c r="Q246" s="45"/>
      <c r="R246" s="45"/>
      <c r="S246" s="45"/>
      <c r="T246" s="45"/>
      <c r="U246" s="45"/>
      <c r="V246" s="45"/>
      <c r="W246" s="45"/>
      <c r="X246" s="45"/>
      <c r="Y246" s="15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</row>
    <row r="247" spans="1:50" s="11" customFormat="1" ht="15">
      <c r="A247" s="22" t="s">
        <v>44</v>
      </c>
      <c r="B247" s="24">
        <v>1.2</v>
      </c>
      <c r="C247" s="24">
        <v>1.2</v>
      </c>
      <c r="D247" s="24">
        <v>1.2</v>
      </c>
      <c r="E247" s="24">
        <v>1.2</v>
      </c>
      <c r="F247" s="15">
        <v>1.2</v>
      </c>
      <c r="G247" s="15">
        <v>1.2</v>
      </c>
      <c r="H247" s="15">
        <v>1.2</v>
      </c>
      <c r="I247" s="15">
        <v>1.2</v>
      </c>
      <c r="J247" s="24">
        <v>1.2</v>
      </c>
      <c r="K247" s="24">
        <v>1.2</v>
      </c>
      <c r="L247" s="24">
        <v>1.2</v>
      </c>
      <c r="M247" s="24">
        <v>1.2</v>
      </c>
      <c r="N247" s="23">
        <f>SUM(B247:M247)</f>
        <v>14.399999999999997</v>
      </c>
      <c r="O247" s="15"/>
      <c r="P247" s="45"/>
      <c r="Q247" s="45"/>
      <c r="R247" s="45"/>
      <c r="S247" s="45"/>
      <c r="T247" s="45"/>
      <c r="U247" s="45"/>
      <c r="V247" s="45"/>
      <c r="W247" s="45"/>
      <c r="X247" s="45"/>
      <c r="Y247" s="15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</row>
    <row r="248" spans="1:50" s="11" customFormat="1" ht="15">
      <c r="A248" s="22" t="s">
        <v>37</v>
      </c>
      <c r="B248" s="25">
        <f>+B238-B243</f>
        <v>139.7550935438732</v>
      </c>
      <c r="C248" s="25">
        <f aca="true" t="shared" si="85" ref="C248:M248">+C238-C243</f>
        <v>158.4</v>
      </c>
      <c r="D248" s="25">
        <f t="shared" si="85"/>
        <v>179</v>
      </c>
      <c r="E248" s="25">
        <f t="shared" si="85"/>
        <v>172.29999999999998</v>
      </c>
      <c r="F248" s="25">
        <f t="shared" si="85"/>
        <v>155.8358558855039</v>
      </c>
      <c r="G248" s="25">
        <f t="shared" si="85"/>
        <v>166.528701848</v>
      </c>
      <c r="H248" s="25">
        <f t="shared" si="85"/>
        <v>159.87353672926199</v>
      </c>
      <c r="I248" s="25">
        <f t="shared" si="85"/>
        <v>161.41762821392456</v>
      </c>
      <c r="J248" s="25">
        <f t="shared" si="85"/>
        <v>149.1</v>
      </c>
      <c r="K248" s="25">
        <f t="shared" si="85"/>
        <v>155.39999999999998</v>
      </c>
      <c r="L248" s="25">
        <f t="shared" si="85"/>
        <v>149.49999999999997</v>
      </c>
      <c r="M248" s="25">
        <f t="shared" si="85"/>
        <v>186.79999999999998</v>
      </c>
      <c r="N248" s="31">
        <f>SUM(B248:M248)</f>
        <v>1933.9108162205637</v>
      </c>
      <c r="O248" s="15"/>
      <c r="P248" s="45"/>
      <c r="Q248" s="45"/>
      <c r="R248" s="45"/>
      <c r="S248" s="45"/>
      <c r="T248" s="45"/>
      <c r="U248" s="45"/>
      <c r="V248" s="45"/>
      <c r="W248" s="45"/>
      <c r="X248" s="45"/>
      <c r="Y248" s="15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</row>
    <row r="250" spans="1:50" s="65" customFormat="1" ht="15">
      <c r="A250" s="63" t="s">
        <v>77</v>
      </c>
      <c r="B250" s="45">
        <f aca="true" t="shared" si="86" ref="B250:M250">+B239-B244</f>
        <v>126.25509354387319</v>
      </c>
      <c r="C250" s="45">
        <f t="shared" si="86"/>
        <v>144.90000000000003</v>
      </c>
      <c r="D250" s="45">
        <f t="shared" si="86"/>
        <v>165.5</v>
      </c>
      <c r="E250" s="45">
        <f t="shared" si="86"/>
        <v>158.79999999999998</v>
      </c>
      <c r="F250" s="45">
        <f t="shared" si="86"/>
        <v>142.33585588550392</v>
      </c>
      <c r="G250" s="45">
        <f t="shared" si="86"/>
        <v>153.02870184800003</v>
      </c>
      <c r="H250" s="45">
        <f t="shared" si="86"/>
        <v>146.373536729262</v>
      </c>
      <c r="I250" s="45">
        <f t="shared" si="86"/>
        <v>147.91762821392456</v>
      </c>
      <c r="J250" s="45">
        <f t="shared" si="86"/>
        <v>135.6</v>
      </c>
      <c r="K250" s="45">
        <f t="shared" si="86"/>
        <v>141.9</v>
      </c>
      <c r="L250" s="45">
        <f t="shared" si="86"/>
        <v>135.99999999999997</v>
      </c>
      <c r="M250" s="45">
        <f t="shared" si="86"/>
        <v>173.29999999999998</v>
      </c>
      <c r="N250" s="54">
        <f>SUM(B250:M250)</f>
        <v>1771.9108162205637</v>
      </c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</row>
    <row r="251" spans="1:50" s="11" customFormat="1" ht="15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45"/>
      <c r="Q251" s="45"/>
      <c r="R251" s="45"/>
      <c r="S251" s="45"/>
      <c r="T251" s="45"/>
      <c r="U251" s="45"/>
      <c r="V251" s="45"/>
      <c r="W251" s="45"/>
      <c r="X251" s="45"/>
      <c r="Y251" s="15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</row>
    <row r="252" spans="1:50" s="11" customFormat="1" ht="15">
      <c r="A252" s="66">
        <v>2013</v>
      </c>
      <c r="B252" s="19" t="s">
        <v>1</v>
      </c>
      <c r="C252" s="27" t="s">
        <v>2</v>
      </c>
      <c r="D252" s="19" t="s">
        <v>20</v>
      </c>
      <c r="E252" s="19" t="s">
        <v>21</v>
      </c>
      <c r="F252" s="19" t="s">
        <v>5</v>
      </c>
      <c r="G252" s="19" t="s">
        <v>74</v>
      </c>
      <c r="H252" s="19" t="s">
        <v>23</v>
      </c>
      <c r="I252" s="19" t="s">
        <v>24</v>
      </c>
      <c r="J252" s="19" t="s">
        <v>25</v>
      </c>
      <c r="K252" s="19" t="s">
        <v>26</v>
      </c>
      <c r="L252" s="19" t="s">
        <v>27</v>
      </c>
      <c r="M252" s="19" t="s">
        <v>28</v>
      </c>
      <c r="N252" s="19" t="s">
        <v>13</v>
      </c>
      <c r="O252" s="15"/>
      <c r="P252" s="45"/>
      <c r="Q252" s="45"/>
      <c r="R252" s="45"/>
      <c r="S252" s="45"/>
      <c r="T252" s="45"/>
      <c r="U252" s="45"/>
      <c r="V252" s="45"/>
      <c r="W252" s="45"/>
      <c r="X252" s="45"/>
      <c r="Y252" s="15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</row>
    <row r="253" spans="1:50" s="11" customFormat="1" ht="15">
      <c r="A253" s="22" t="s">
        <v>29</v>
      </c>
      <c r="B253" s="25">
        <f aca="true" t="shared" si="87" ref="B253:J253">+B254+B257</f>
        <v>161.6</v>
      </c>
      <c r="C253" s="25">
        <f t="shared" si="87"/>
        <v>167.9</v>
      </c>
      <c r="D253" s="25">
        <f t="shared" si="87"/>
        <v>188.5</v>
      </c>
      <c r="E253" s="25">
        <f t="shared" si="87"/>
        <v>191.00000000000003</v>
      </c>
      <c r="F253" s="25">
        <f t="shared" si="87"/>
        <v>192.5</v>
      </c>
      <c r="G253" s="25">
        <f t="shared" si="87"/>
        <v>177</v>
      </c>
      <c r="H253" s="25">
        <f t="shared" si="87"/>
        <v>182.3</v>
      </c>
      <c r="I253" s="25">
        <f t="shared" si="87"/>
        <v>189.39999999999998</v>
      </c>
      <c r="J253" s="25">
        <f t="shared" si="87"/>
        <v>175.09999999999997</v>
      </c>
      <c r="K253" s="25">
        <f>+K254+K257</f>
        <v>183.3</v>
      </c>
      <c r="L253" s="25">
        <f>+L254+L257</f>
        <v>180.29999999999998</v>
      </c>
      <c r="M253" s="25">
        <f>+M254+M257</f>
        <v>207</v>
      </c>
      <c r="N253" s="25">
        <f>+N254+N257</f>
        <v>2195.9</v>
      </c>
      <c r="O253" s="15"/>
      <c r="P253" s="45"/>
      <c r="Q253" s="45"/>
      <c r="R253" s="45"/>
      <c r="S253" s="45"/>
      <c r="T253" s="45"/>
      <c r="U253" s="45"/>
      <c r="V253" s="45"/>
      <c r="W253" s="45"/>
      <c r="X253" s="45"/>
      <c r="Y253" s="15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</row>
    <row r="254" spans="1:50" s="11" customFormat="1" ht="15">
      <c r="A254" s="22" t="s">
        <v>41</v>
      </c>
      <c r="B254" s="25">
        <f aca="true" t="shared" si="88" ref="B254:J254">SUM(B255:B256)</f>
        <v>151.5</v>
      </c>
      <c r="C254" s="25">
        <f t="shared" si="88"/>
        <v>157.8</v>
      </c>
      <c r="D254" s="25">
        <f t="shared" si="88"/>
        <v>178.4</v>
      </c>
      <c r="E254" s="25">
        <f t="shared" si="88"/>
        <v>180.10000000000002</v>
      </c>
      <c r="F254" s="25">
        <f t="shared" si="88"/>
        <v>181.6</v>
      </c>
      <c r="G254" s="25">
        <f t="shared" si="88"/>
        <v>166.1</v>
      </c>
      <c r="H254" s="25">
        <f t="shared" si="88"/>
        <v>170.60000000000002</v>
      </c>
      <c r="I254" s="25">
        <f t="shared" si="88"/>
        <v>177.7</v>
      </c>
      <c r="J254" s="25">
        <f t="shared" si="88"/>
        <v>163.39999999999998</v>
      </c>
      <c r="K254" s="25">
        <f>SUM(K255:K256)</f>
        <v>170.8</v>
      </c>
      <c r="L254" s="25">
        <f>SUM(L255:L256)</f>
        <v>167.79999999999998</v>
      </c>
      <c r="M254" s="25">
        <f>SUM(M255:M256)</f>
        <v>194.5</v>
      </c>
      <c r="N254" s="25">
        <f>SUM(N255:N256)</f>
        <v>2060.3</v>
      </c>
      <c r="O254" s="15"/>
      <c r="P254" s="45"/>
      <c r="Q254" s="45"/>
      <c r="R254" s="45"/>
      <c r="S254" s="45"/>
      <c r="T254" s="45"/>
      <c r="U254" s="45"/>
      <c r="V254" s="45"/>
      <c r="W254" s="45"/>
      <c r="X254" s="45"/>
      <c r="Y254" s="15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</row>
    <row r="255" spans="1:50" s="11" customFormat="1" ht="15">
      <c r="A255" s="34" t="s">
        <v>42</v>
      </c>
      <c r="B255" s="15">
        <v>129.2</v>
      </c>
      <c r="C255" s="15">
        <v>132.4</v>
      </c>
      <c r="D255" s="15">
        <v>155.1</v>
      </c>
      <c r="E255" s="15">
        <v>148.8</v>
      </c>
      <c r="F255" s="15">
        <v>149.9</v>
      </c>
      <c r="G255" s="15">
        <v>143.4</v>
      </c>
      <c r="H255" s="15">
        <v>148.3</v>
      </c>
      <c r="I255" s="15">
        <v>154.6</v>
      </c>
      <c r="J255" s="15">
        <v>140.2</v>
      </c>
      <c r="K255" s="15">
        <v>146.9</v>
      </c>
      <c r="L255" s="15">
        <v>142.7</v>
      </c>
      <c r="M255" s="15">
        <v>168.9</v>
      </c>
      <c r="N255" s="31">
        <f>SUM(B255:M255)</f>
        <v>1760.4</v>
      </c>
      <c r="O255" s="15"/>
      <c r="P255" s="45"/>
      <c r="Q255" s="45"/>
      <c r="R255" s="45"/>
      <c r="S255" s="45"/>
      <c r="T255" s="45"/>
      <c r="U255" s="45"/>
      <c r="V255" s="45"/>
      <c r="W255" s="45"/>
      <c r="X255" s="45"/>
      <c r="Y255" s="15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</row>
    <row r="256" spans="1:50" s="11" customFormat="1" ht="15">
      <c r="A256" s="34" t="s">
        <v>43</v>
      </c>
      <c r="B256" s="15">
        <v>22.3</v>
      </c>
      <c r="C256" s="15">
        <v>25.4</v>
      </c>
      <c r="D256" s="15">
        <v>23.3</v>
      </c>
      <c r="E256" s="15">
        <v>31.3</v>
      </c>
      <c r="F256" s="15">
        <v>31.7</v>
      </c>
      <c r="G256" s="15">
        <v>22.7</v>
      </c>
      <c r="H256" s="15">
        <v>22.3</v>
      </c>
      <c r="I256" s="15">
        <v>23.1</v>
      </c>
      <c r="J256" s="15">
        <v>23.2</v>
      </c>
      <c r="K256" s="15">
        <v>23.9</v>
      </c>
      <c r="L256" s="15">
        <v>25.1</v>
      </c>
      <c r="M256" s="15">
        <v>25.6</v>
      </c>
      <c r="N256" s="23">
        <f>SUM(B256:M256)</f>
        <v>299.90000000000003</v>
      </c>
      <c r="O256" s="15"/>
      <c r="P256" s="45"/>
      <c r="Q256" s="45"/>
      <c r="R256" s="45"/>
      <c r="S256" s="45"/>
      <c r="T256" s="45"/>
      <c r="U256" s="45"/>
      <c r="V256" s="45"/>
      <c r="W256" s="45"/>
      <c r="X256" s="45"/>
      <c r="Y256" s="15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</row>
    <row r="257" spans="1:50" s="11" customFormat="1" ht="15">
      <c r="A257" s="22" t="s">
        <v>44</v>
      </c>
      <c r="B257" s="15">
        <v>10.1</v>
      </c>
      <c r="C257" s="15">
        <v>10.1</v>
      </c>
      <c r="D257" s="15">
        <v>10.1</v>
      </c>
      <c r="E257" s="15">
        <v>10.9</v>
      </c>
      <c r="F257" s="15">
        <v>10.9</v>
      </c>
      <c r="G257" s="15">
        <v>10.9</v>
      </c>
      <c r="H257" s="15">
        <v>11.7</v>
      </c>
      <c r="I257" s="15">
        <v>11.7</v>
      </c>
      <c r="J257" s="15">
        <v>11.7</v>
      </c>
      <c r="K257" s="15">
        <v>12.5</v>
      </c>
      <c r="L257" s="15">
        <v>12.5</v>
      </c>
      <c r="M257" s="15">
        <v>12.5</v>
      </c>
      <c r="N257" s="23">
        <f>SUM(B257:M257)</f>
        <v>135.6</v>
      </c>
      <c r="O257" s="15"/>
      <c r="P257" s="45"/>
      <c r="Q257" s="45"/>
      <c r="R257" s="45"/>
      <c r="S257" s="45"/>
      <c r="T257" s="45"/>
      <c r="U257" s="45"/>
      <c r="V257" s="45"/>
      <c r="W257" s="45"/>
      <c r="X257" s="45"/>
      <c r="Y257" s="15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</row>
    <row r="258" spans="1:50" s="11" customFormat="1" ht="15">
      <c r="A258" s="22" t="s">
        <v>36</v>
      </c>
      <c r="B258" s="25">
        <f aca="true" t="shared" si="89" ref="B258:J258">+B259+B262</f>
        <v>24.2</v>
      </c>
      <c r="C258" s="25">
        <f t="shared" si="89"/>
        <v>20.8</v>
      </c>
      <c r="D258" s="25">
        <f t="shared" si="89"/>
        <v>17.518141885935048</v>
      </c>
      <c r="E258" s="25">
        <f t="shared" si="89"/>
        <v>20.51714176406296</v>
      </c>
      <c r="F258" s="25">
        <f t="shared" si="89"/>
        <v>19.678053196034234</v>
      </c>
      <c r="G258" s="25">
        <f t="shared" si="89"/>
        <v>20.31978376890001</v>
      </c>
      <c r="H258" s="25">
        <f t="shared" si="89"/>
        <v>20.915585529606403</v>
      </c>
      <c r="I258" s="25">
        <f t="shared" si="89"/>
        <v>22.400000000000002</v>
      </c>
      <c r="J258" s="25">
        <f t="shared" si="89"/>
        <v>18.700000000000003</v>
      </c>
      <c r="K258" s="25">
        <f>+K259+K262</f>
        <v>18.4</v>
      </c>
      <c r="L258" s="25">
        <f>+L259+L262</f>
        <v>18.4</v>
      </c>
      <c r="M258" s="25">
        <f>+M259+M262</f>
        <v>20.6</v>
      </c>
      <c r="N258" s="25">
        <f>+N259+N262</f>
        <v>242.44870614453865</v>
      </c>
      <c r="O258" s="15"/>
      <c r="P258" s="45"/>
      <c r="Q258" s="45"/>
      <c r="R258" s="45"/>
      <c r="S258" s="45"/>
      <c r="T258" s="45"/>
      <c r="U258" s="45"/>
      <c r="V258" s="45"/>
      <c r="W258" s="45"/>
      <c r="X258" s="45"/>
      <c r="Y258" s="15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</row>
    <row r="259" spans="1:50" s="11" customFormat="1" ht="15">
      <c r="A259" s="22" t="s">
        <v>41</v>
      </c>
      <c r="B259" s="24">
        <f aca="true" t="shared" si="90" ref="B259:J259">SUM(B260:B261)</f>
        <v>24.2</v>
      </c>
      <c r="C259" s="24">
        <f t="shared" si="90"/>
        <v>20.8</v>
      </c>
      <c r="D259" s="24">
        <f t="shared" si="90"/>
        <v>17.518141885935048</v>
      </c>
      <c r="E259" s="24">
        <f t="shared" si="90"/>
        <v>20.417141764062958</v>
      </c>
      <c r="F259" s="24">
        <f t="shared" si="90"/>
        <v>19.578053196034233</v>
      </c>
      <c r="G259" s="24">
        <f t="shared" si="90"/>
        <v>20.219783768900008</v>
      </c>
      <c r="H259" s="24">
        <f t="shared" si="90"/>
        <v>20.815585529606402</v>
      </c>
      <c r="I259" s="24">
        <f t="shared" si="90"/>
        <v>22.3</v>
      </c>
      <c r="J259" s="24">
        <f t="shared" si="90"/>
        <v>18.6</v>
      </c>
      <c r="K259" s="24">
        <f>SUM(K260:K261)</f>
        <v>18.4</v>
      </c>
      <c r="L259" s="24">
        <f>SUM(L260:L261)</f>
        <v>18.4</v>
      </c>
      <c r="M259" s="24">
        <f>SUM(M260:M261)</f>
        <v>20.6</v>
      </c>
      <c r="N259" s="24">
        <f>SUM(N260:N261)</f>
        <v>241.84870614453865</v>
      </c>
      <c r="O259" s="15"/>
      <c r="P259" s="45"/>
      <c r="Q259" s="45"/>
      <c r="R259" s="45"/>
      <c r="S259" s="45"/>
      <c r="T259" s="45"/>
      <c r="U259" s="45"/>
      <c r="V259" s="45"/>
      <c r="W259" s="45"/>
      <c r="X259" s="45"/>
      <c r="Y259" s="15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</row>
    <row r="260" spans="1:50" s="11" customFormat="1" ht="15">
      <c r="A260" s="34" t="s">
        <v>42</v>
      </c>
      <c r="B260" s="15">
        <v>9.1</v>
      </c>
      <c r="C260" s="15">
        <v>7.2</v>
      </c>
      <c r="D260" s="15">
        <v>7.365226999999999</v>
      </c>
      <c r="E260" s="15">
        <v>7.590142679999999</v>
      </c>
      <c r="F260" s="15">
        <v>8.12054525</v>
      </c>
      <c r="G260" s="15">
        <v>7.75613563</v>
      </c>
      <c r="H260" s="15">
        <v>9.162616539999998</v>
      </c>
      <c r="I260" s="15">
        <v>9.3</v>
      </c>
      <c r="J260" s="15">
        <v>8</v>
      </c>
      <c r="K260" s="15">
        <v>9</v>
      </c>
      <c r="L260" s="15">
        <v>8.7</v>
      </c>
      <c r="M260" s="15">
        <v>10.1</v>
      </c>
      <c r="N260" s="23">
        <f>SUM(B260:M260)</f>
        <v>101.39466709999999</v>
      </c>
      <c r="O260" s="15"/>
      <c r="P260" s="45"/>
      <c r="Q260" s="45"/>
      <c r="R260" s="45"/>
      <c r="S260" s="45"/>
      <c r="T260" s="45"/>
      <c r="U260" s="45"/>
      <c r="V260" s="45"/>
      <c r="W260" s="45"/>
      <c r="X260" s="45"/>
      <c r="Y260" s="15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</row>
    <row r="261" spans="1:50" s="11" customFormat="1" ht="15">
      <c r="A261" s="34" t="s">
        <v>43</v>
      </c>
      <c r="B261" s="15">
        <v>15.1</v>
      </c>
      <c r="C261" s="15">
        <v>13.6</v>
      </c>
      <c r="D261" s="15">
        <v>10.152914885935049</v>
      </c>
      <c r="E261" s="15">
        <v>12.826999084062958</v>
      </c>
      <c r="F261" s="15">
        <v>11.457507946034236</v>
      </c>
      <c r="G261" s="15">
        <v>12.463648138900009</v>
      </c>
      <c r="H261" s="15">
        <v>11.652968989606402</v>
      </c>
      <c r="I261" s="15">
        <v>13</v>
      </c>
      <c r="J261" s="15">
        <v>10.6</v>
      </c>
      <c r="K261" s="15">
        <v>9.4</v>
      </c>
      <c r="L261" s="15">
        <v>9.7</v>
      </c>
      <c r="M261" s="15">
        <v>10.5</v>
      </c>
      <c r="N261" s="23">
        <f>SUM(B261:M261)</f>
        <v>140.45403904453866</v>
      </c>
      <c r="O261" s="15"/>
      <c r="P261" s="45"/>
      <c r="Q261" s="45"/>
      <c r="R261" s="45"/>
      <c r="S261" s="45"/>
      <c r="T261" s="45"/>
      <c r="U261" s="45"/>
      <c r="V261" s="45"/>
      <c r="W261" s="45"/>
      <c r="X261" s="45"/>
      <c r="Y261" s="15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</row>
    <row r="262" spans="1:50" s="11" customFormat="1" ht="15">
      <c r="A262" s="22" t="s">
        <v>78</v>
      </c>
      <c r="B262" s="24">
        <v>0</v>
      </c>
      <c r="C262" s="24">
        <v>0</v>
      </c>
      <c r="D262" s="24">
        <v>0</v>
      </c>
      <c r="E262" s="24">
        <v>0.1</v>
      </c>
      <c r="F262" s="24">
        <v>0.1</v>
      </c>
      <c r="G262" s="24">
        <v>0.1</v>
      </c>
      <c r="H262" s="24">
        <v>0.1</v>
      </c>
      <c r="I262" s="24">
        <v>0.1</v>
      </c>
      <c r="J262" s="24">
        <v>0.1</v>
      </c>
      <c r="K262" s="15">
        <v>0</v>
      </c>
      <c r="L262" s="15">
        <v>0</v>
      </c>
      <c r="M262" s="15">
        <v>0</v>
      </c>
      <c r="N262" s="23">
        <f>SUM(B262:M262)</f>
        <v>0.6</v>
      </c>
      <c r="O262" s="15"/>
      <c r="P262" s="45"/>
      <c r="Q262" s="45"/>
      <c r="R262" s="45"/>
      <c r="S262" s="45"/>
      <c r="T262" s="45"/>
      <c r="U262" s="45"/>
      <c r="V262" s="45"/>
      <c r="W262" s="45"/>
      <c r="X262" s="45"/>
      <c r="Y262" s="15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</row>
    <row r="263" spans="1:50" s="11" customFormat="1" ht="15">
      <c r="A263" s="22" t="s">
        <v>37</v>
      </c>
      <c r="B263" s="25">
        <f aca="true" t="shared" si="91" ref="B263:M263">+B253-B258</f>
        <v>137.4</v>
      </c>
      <c r="C263" s="25">
        <f t="shared" si="91"/>
        <v>147.1</v>
      </c>
      <c r="D263" s="25">
        <f t="shared" si="91"/>
        <v>170.98185811406495</v>
      </c>
      <c r="E263" s="25">
        <f t="shared" si="91"/>
        <v>170.48285823593707</v>
      </c>
      <c r="F263" s="25">
        <f t="shared" si="91"/>
        <v>172.82194680396577</v>
      </c>
      <c r="G263" s="25">
        <f t="shared" si="91"/>
        <v>156.6802162311</v>
      </c>
      <c r="H263" s="25">
        <f t="shared" si="91"/>
        <v>161.3844144703936</v>
      </c>
      <c r="I263" s="25">
        <f t="shared" si="91"/>
        <v>166.99999999999997</v>
      </c>
      <c r="J263" s="25">
        <f t="shared" si="91"/>
        <v>156.39999999999998</v>
      </c>
      <c r="K263" s="25">
        <f t="shared" si="91"/>
        <v>164.9</v>
      </c>
      <c r="L263" s="25">
        <f t="shared" si="91"/>
        <v>161.89999999999998</v>
      </c>
      <c r="M263" s="25">
        <f t="shared" si="91"/>
        <v>186.4</v>
      </c>
      <c r="N263" s="31">
        <f>SUM(B263:M263)</f>
        <v>1953.4512938554617</v>
      </c>
      <c r="O263" s="15"/>
      <c r="P263" s="45"/>
      <c r="Q263" s="45"/>
      <c r="R263" s="45"/>
      <c r="S263" s="45"/>
      <c r="T263" s="45"/>
      <c r="U263" s="45"/>
      <c r="V263" s="45"/>
      <c r="W263" s="45"/>
      <c r="X263" s="45"/>
      <c r="Y263" s="15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</row>
    <row r="264" spans="1:50" s="11" customFormat="1" ht="15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45"/>
      <c r="Q264" s="45"/>
      <c r="R264" s="45"/>
      <c r="S264" s="45"/>
      <c r="T264" s="45"/>
      <c r="U264" s="45"/>
      <c r="V264" s="45"/>
      <c r="W264" s="45"/>
      <c r="X264" s="45"/>
      <c r="Y264" s="15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</row>
    <row r="265" spans="1:50" ht="12.75">
      <c r="A265" s="66">
        <v>2014</v>
      </c>
      <c r="B265" s="19" t="s">
        <v>46</v>
      </c>
      <c r="C265" s="19" t="s">
        <v>79</v>
      </c>
      <c r="D265" s="19" t="s">
        <v>20</v>
      </c>
      <c r="E265" s="19" t="s">
        <v>21</v>
      </c>
      <c r="F265" s="19" t="s">
        <v>5</v>
      </c>
      <c r="G265" s="19" t="s">
        <v>74</v>
      </c>
      <c r="H265" s="19" t="s">
        <v>23</v>
      </c>
      <c r="I265" s="19" t="s">
        <v>24</v>
      </c>
      <c r="J265" s="19" t="s">
        <v>25</v>
      </c>
      <c r="K265" s="19" t="s">
        <v>26</v>
      </c>
      <c r="L265" s="19" t="s">
        <v>27</v>
      </c>
      <c r="M265" s="19" t="s">
        <v>28</v>
      </c>
      <c r="N265" s="19" t="s">
        <v>13</v>
      </c>
      <c r="O265" s="15"/>
      <c r="P265" s="45"/>
      <c r="Q265" s="45"/>
      <c r="R265" s="45"/>
      <c r="S265" s="45"/>
      <c r="T265" s="45"/>
      <c r="U265" s="45"/>
      <c r="V265" s="45"/>
      <c r="W265" s="45"/>
      <c r="X265" s="45"/>
      <c r="Y265" s="15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</row>
    <row r="266" spans="1:50" ht="12.75">
      <c r="A266" s="22" t="s">
        <v>29</v>
      </c>
      <c r="B266" s="25">
        <f aca="true" t="shared" si="92" ref="B266:M266">+B267+B270</f>
        <v>168.4</v>
      </c>
      <c r="C266" s="25">
        <f t="shared" si="92"/>
        <v>178.6</v>
      </c>
      <c r="D266" s="25">
        <f t="shared" si="92"/>
        <v>198.5</v>
      </c>
      <c r="E266" s="25">
        <f t="shared" si="92"/>
        <v>194.52765884030464</v>
      </c>
      <c r="F266" s="25">
        <f t="shared" si="92"/>
        <v>199.92765884030464</v>
      </c>
      <c r="G266" s="25">
        <f t="shared" si="92"/>
        <v>179.55910427135908</v>
      </c>
      <c r="H266" s="25">
        <f t="shared" si="92"/>
        <v>196.09132777632672</v>
      </c>
      <c r="I266" s="25">
        <f t="shared" si="92"/>
        <v>196.82414317066147</v>
      </c>
      <c r="J266" s="25">
        <f t="shared" si="92"/>
        <v>194.93788040822193</v>
      </c>
      <c r="K266" s="25">
        <f t="shared" si="92"/>
        <v>193.68977143024892</v>
      </c>
      <c r="L266" s="25">
        <f t="shared" si="92"/>
        <v>184.86368700281156</v>
      </c>
      <c r="M266" s="25">
        <f t="shared" si="92"/>
        <v>218.9432239054606</v>
      </c>
      <c r="N266" s="25">
        <f>+N267+N270</f>
        <v>2304.8644556456998</v>
      </c>
      <c r="O266" s="15"/>
      <c r="P266" s="45"/>
      <c r="Q266" s="45"/>
      <c r="R266" s="45"/>
      <c r="S266" s="45"/>
      <c r="T266" s="45"/>
      <c r="U266" s="45"/>
      <c r="V266" s="45"/>
      <c r="W266" s="45"/>
      <c r="X266" s="45"/>
      <c r="Y266" s="15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</row>
    <row r="267" spans="1:50" ht="12.75">
      <c r="A267" s="22" t="s">
        <v>41</v>
      </c>
      <c r="B267" s="25">
        <f aca="true" t="shared" si="93" ref="B267:M267">SUM(B268:B269)</f>
        <v>158.20000000000002</v>
      </c>
      <c r="C267" s="25">
        <f t="shared" si="93"/>
        <v>168.4</v>
      </c>
      <c r="D267" s="25">
        <f t="shared" si="93"/>
        <v>188.3</v>
      </c>
      <c r="E267" s="25">
        <f t="shared" si="93"/>
        <v>183.29999999999998</v>
      </c>
      <c r="F267" s="25">
        <f t="shared" si="93"/>
        <v>188.7</v>
      </c>
      <c r="G267" s="25">
        <f t="shared" si="93"/>
        <v>168.33144543105442</v>
      </c>
      <c r="H267" s="25">
        <f t="shared" si="93"/>
        <v>183.18574373746864</v>
      </c>
      <c r="I267" s="25">
        <f t="shared" si="93"/>
        <v>183.9185591318034</v>
      </c>
      <c r="J267" s="25">
        <f t="shared" si="93"/>
        <v>182.03229636936385</v>
      </c>
      <c r="K267" s="25">
        <f t="shared" si="93"/>
        <v>179.66267882481597</v>
      </c>
      <c r="L267" s="25">
        <f t="shared" si="93"/>
        <v>170.8365943973786</v>
      </c>
      <c r="M267" s="25">
        <f t="shared" si="93"/>
        <v>204.91613130002764</v>
      </c>
      <c r="N267" s="25">
        <f>SUM(N268:N269)</f>
        <v>2159.7834491919125</v>
      </c>
      <c r="O267" s="15"/>
      <c r="P267" s="45"/>
      <c r="Q267" s="45"/>
      <c r="R267" s="45"/>
      <c r="S267" s="45"/>
      <c r="T267" s="45"/>
      <c r="U267" s="45"/>
      <c r="V267" s="45"/>
      <c r="W267" s="45"/>
      <c r="X267" s="45"/>
      <c r="Y267" s="15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</row>
    <row r="268" spans="1:50" ht="12.75">
      <c r="A268" s="34" t="s">
        <v>42</v>
      </c>
      <c r="B268" s="15">
        <v>134.9</v>
      </c>
      <c r="C268" s="15">
        <v>143.1</v>
      </c>
      <c r="D268" s="15">
        <v>160.9</v>
      </c>
      <c r="E268" s="15">
        <v>154.2</v>
      </c>
      <c r="F268" s="15">
        <v>162.6</v>
      </c>
      <c r="G268" s="15">
        <f>+'[1]2014'!$N$12</f>
        <v>149.84032218345698</v>
      </c>
      <c r="H268" s="15">
        <f>+'[1]2014'!$P$12</f>
        <v>155.84820763250002</v>
      </c>
      <c r="I268" s="15">
        <v>160.01446673499998</v>
      </c>
      <c r="J268" s="15">
        <v>155.17941122292086</v>
      </c>
      <c r="K268" s="15">
        <v>154.93540263015151</v>
      </c>
      <c r="L268" s="15">
        <v>142.9534656610596</v>
      </c>
      <c r="M268" s="15">
        <v>181.4622540725159</v>
      </c>
      <c r="N268" s="15">
        <f>SUM(B268:M268)</f>
        <v>1855.933530137605</v>
      </c>
      <c r="O268" s="15"/>
      <c r="P268" s="45"/>
      <c r="Q268" s="45"/>
      <c r="R268" s="45"/>
      <c r="S268" s="45"/>
      <c r="T268" s="45"/>
      <c r="U268" s="45"/>
      <c r="V268" s="45"/>
      <c r="W268" s="45"/>
      <c r="X268" s="45"/>
      <c r="Y268" s="15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</row>
    <row r="269" spans="1:50" ht="12.75">
      <c r="A269" s="34" t="s">
        <v>43</v>
      </c>
      <c r="B269" s="15">
        <v>23.3</v>
      </c>
      <c r="C269" s="15">
        <v>25.3</v>
      </c>
      <c r="D269" s="15">
        <v>27.4</v>
      </c>
      <c r="E269" s="15">
        <v>29.1</v>
      </c>
      <c r="F269" s="15">
        <v>26.1</v>
      </c>
      <c r="G269" s="15">
        <f>+'[1]2014'!$N$13</f>
        <v>18.491123247597436</v>
      </c>
      <c r="H269" s="15">
        <f>+'[1]2014'!$P$13</f>
        <v>27.33753610496861</v>
      </c>
      <c r="I269" s="15">
        <f>+'[1]2014'!$R$13</f>
        <v>23.904092396803417</v>
      </c>
      <c r="J269" s="15">
        <v>26.852885146442997</v>
      </c>
      <c r="K269" s="15">
        <v>24.72727619466445</v>
      </c>
      <c r="L269" s="15">
        <v>27.88312873631902</v>
      </c>
      <c r="M269" s="15">
        <v>23.453877227511743</v>
      </c>
      <c r="N269" s="15">
        <f>SUM(B269:M269)</f>
        <v>303.84991905430763</v>
      </c>
      <c r="O269" s="15"/>
      <c r="P269" s="45"/>
      <c r="Q269" s="45"/>
      <c r="R269" s="45"/>
      <c r="S269" s="45"/>
      <c r="T269" s="45"/>
      <c r="U269" s="45"/>
      <c r="V269" s="45"/>
      <c r="W269" s="45"/>
      <c r="X269" s="45"/>
      <c r="Y269" s="15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</row>
    <row r="270" spans="1:50" ht="12.75">
      <c r="A270" s="22" t="s">
        <v>44</v>
      </c>
      <c r="B270" s="15">
        <v>10.2</v>
      </c>
      <c r="C270" s="15">
        <v>10.2</v>
      </c>
      <c r="D270" s="15">
        <v>10.2</v>
      </c>
      <c r="E270" s="15">
        <v>11.227658840304665</v>
      </c>
      <c r="F270" s="15">
        <v>11.227658840304665</v>
      </c>
      <c r="G270" s="15">
        <v>11.227658840304665</v>
      </c>
      <c r="H270" s="15">
        <v>12.90558403885807</v>
      </c>
      <c r="I270" s="15">
        <v>12.90558403885807</v>
      </c>
      <c r="J270" s="15">
        <v>12.90558403885807</v>
      </c>
      <c r="K270" s="15">
        <v>14.027092605432959</v>
      </c>
      <c r="L270" s="15">
        <v>14.027092605432959</v>
      </c>
      <c r="M270" s="15">
        <v>14.027092605432959</v>
      </c>
      <c r="N270" s="15">
        <f>SUM(B270:M270)</f>
        <v>145.08100645378707</v>
      </c>
      <c r="O270" s="15"/>
      <c r="P270" s="45"/>
      <c r="Q270" s="45"/>
      <c r="R270" s="45"/>
      <c r="S270" s="45"/>
      <c r="T270" s="45"/>
      <c r="U270" s="45"/>
      <c r="V270" s="45"/>
      <c r="W270" s="45"/>
      <c r="X270" s="45"/>
      <c r="Y270" s="15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</row>
    <row r="271" spans="1:50" ht="12.75">
      <c r="A271" s="22" t="s">
        <v>36</v>
      </c>
      <c r="B271" s="25">
        <f aca="true" t="shared" si="94" ref="B271:M271">+B272+B275</f>
        <v>20.3</v>
      </c>
      <c r="C271" s="25">
        <f t="shared" si="94"/>
        <v>16.6</v>
      </c>
      <c r="D271" s="25">
        <f t="shared" si="94"/>
        <v>16.4</v>
      </c>
      <c r="E271" s="25">
        <f t="shared" si="94"/>
        <v>21.213031166666667</v>
      </c>
      <c r="F271" s="25">
        <f t="shared" si="94"/>
        <v>17.117473257986035</v>
      </c>
      <c r="G271" s="25">
        <f t="shared" si="94"/>
        <v>14.784721175819667</v>
      </c>
      <c r="H271" s="25">
        <f t="shared" si="94"/>
        <v>22.80810704052694</v>
      </c>
      <c r="I271" s="25">
        <f t="shared" si="94"/>
        <v>21.700000000000003</v>
      </c>
      <c r="J271" s="25">
        <f t="shared" si="94"/>
        <v>22.595780359343756</v>
      </c>
      <c r="K271" s="25">
        <f t="shared" si="94"/>
        <v>19.383287117832566</v>
      </c>
      <c r="L271" s="25">
        <f t="shared" si="94"/>
        <v>19.48452848998512</v>
      </c>
      <c r="M271" s="25">
        <f t="shared" si="94"/>
        <v>21.221904209523164</v>
      </c>
      <c r="N271" s="25">
        <f>+N272+N275</f>
        <v>233.60883281768392</v>
      </c>
      <c r="O271" s="15"/>
      <c r="P271" s="45"/>
      <c r="Q271" s="45"/>
      <c r="R271" s="45"/>
      <c r="S271" s="45"/>
      <c r="T271" s="45"/>
      <c r="U271" s="45"/>
      <c r="V271" s="45"/>
      <c r="W271" s="45"/>
      <c r="X271" s="45"/>
      <c r="Y271" s="15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</row>
    <row r="272" spans="1:50" ht="12.75">
      <c r="A272" s="22" t="s">
        <v>41</v>
      </c>
      <c r="B272" s="24">
        <f aca="true" t="shared" si="95" ref="B272:H272">SUM(B273:B274)</f>
        <v>20.3</v>
      </c>
      <c r="C272" s="24">
        <f t="shared" si="95"/>
        <v>16.6</v>
      </c>
      <c r="D272" s="24">
        <f t="shared" si="95"/>
        <v>16.4</v>
      </c>
      <c r="E272" s="24">
        <f t="shared" si="95"/>
        <v>21.2</v>
      </c>
      <c r="F272" s="24">
        <f t="shared" si="95"/>
        <v>17.104442091319367</v>
      </c>
      <c r="G272" s="24">
        <f t="shared" si="95"/>
        <v>14.771690009153001</v>
      </c>
      <c r="H272" s="24">
        <f t="shared" si="95"/>
        <v>22.698283780858603</v>
      </c>
      <c r="I272" s="24">
        <f>SUM(I273:I274)</f>
        <v>21.6</v>
      </c>
      <c r="J272" s="24">
        <f>SUM(J273:J274)</f>
        <v>22.49730823267709</v>
      </c>
      <c r="K272" s="24">
        <f>SUM(K273:K274)</f>
        <v>19.3702559511659</v>
      </c>
      <c r="L272" s="24">
        <f>SUM(L273:L274)</f>
        <v>19.471497323318452</v>
      </c>
      <c r="M272" s="24">
        <f>SUM(M273:M274)</f>
        <v>21.208873042856496</v>
      </c>
      <c r="N272" s="15">
        <f>SUM(B272:M272)</f>
        <v>233.2223504313489</v>
      </c>
      <c r="O272" s="15"/>
      <c r="P272" s="45"/>
      <c r="Q272" s="45"/>
      <c r="R272" s="45"/>
      <c r="S272" s="45"/>
      <c r="T272" s="45"/>
      <c r="U272" s="45"/>
      <c r="V272" s="45"/>
      <c r="W272" s="45"/>
      <c r="X272" s="45"/>
      <c r="Y272" s="15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</row>
    <row r="273" spans="1:50" ht="12.75">
      <c r="A273" s="34" t="s">
        <v>42</v>
      </c>
      <c r="B273" s="15">
        <v>8.4</v>
      </c>
      <c r="C273" s="15">
        <v>6.7</v>
      </c>
      <c r="D273" s="15">
        <v>6.6</v>
      </c>
      <c r="E273" s="15">
        <v>7.1</v>
      </c>
      <c r="F273" s="15">
        <v>8.3</v>
      </c>
      <c r="G273" s="15">
        <v>7.216955390000002</v>
      </c>
      <c r="H273" s="15">
        <v>8.144291090000001</v>
      </c>
      <c r="I273" s="15">
        <v>8</v>
      </c>
      <c r="J273" s="15">
        <v>7.550399219999998</v>
      </c>
      <c r="K273" s="15">
        <v>7.718229740000001</v>
      </c>
      <c r="L273" s="15">
        <v>7.51351223</v>
      </c>
      <c r="M273" s="15">
        <v>9.18385672</v>
      </c>
      <c r="N273" s="15">
        <f>SUM(B273:M273)</f>
        <v>92.42724439000001</v>
      </c>
      <c r="O273" s="15"/>
      <c r="P273" s="45"/>
      <c r="Q273" s="45"/>
      <c r="R273" s="45"/>
      <c r="S273" s="45"/>
      <c r="T273" s="45"/>
      <c r="U273" s="45"/>
      <c r="V273" s="45"/>
      <c r="W273" s="45"/>
      <c r="X273" s="45"/>
      <c r="Y273" s="15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</row>
    <row r="274" spans="1:50" ht="12.75">
      <c r="A274" s="34" t="s">
        <v>43</v>
      </c>
      <c r="B274" s="15">
        <v>11.9</v>
      </c>
      <c r="C274" s="15">
        <v>9.9</v>
      </c>
      <c r="D274" s="15">
        <v>9.8</v>
      </c>
      <c r="E274" s="15">
        <v>14.1</v>
      </c>
      <c r="F274" s="15">
        <v>8.804442091319366</v>
      </c>
      <c r="G274" s="15">
        <v>7.554734619153001</v>
      </c>
      <c r="H274" s="15">
        <v>14.553992690858601</v>
      </c>
      <c r="I274" s="15">
        <v>13.6</v>
      </c>
      <c r="J274" s="15">
        <v>14.94690901267709</v>
      </c>
      <c r="K274" s="15">
        <v>11.652026211165898</v>
      </c>
      <c r="L274" s="15">
        <v>11.957985093318454</v>
      </c>
      <c r="M274" s="15">
        <v>12.025016322856496</v>
      </c>
      <c r="N274" s="15">
        <f>SUM(B274:M274)</f>
        <v>140.7951060413489</v>
      </c>
      <c r="O274" s="15"/>
      <c r="P274" s="45"/>
      <c r="Q274" s="45"/>
      <c r="R274" s="45"/>
      <c r="S274" s="45"/>
      <c r="T274" s="45"/>
      <c r="U274" s="45"/>
      <c r="V274" s="45"/>
      <c r="W274" s="45"/>
      <c r="X274" s="45"/>
      <c r="Y274" s="15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</row>
    <row r="275" spans="1:50" ht="12.75">
      <c r="A275" s="22" t="s">
        <v>78</v>
      </c>
      <c r="B275" s="24">
        <v>0</v>
      </c>
      <c r="C275" s="15">
        <v>0</v>
      </c>
      <c r="D275" s="15">
        <v>0</v>
      </c>
      <c r="E275" s="15">
        <v>0.013031166666666667</v>
      </c>
      <c r="F275" s="15">
        <v>0.013031166666666667</v>
      </c>
      <c r="G275" s="15">
        <v>0.013031166666666667</v>
      </c>
      <c r="H275" s="15">
        <v>0.1098232596683405</v>
      </c>
      <c r="I275" s="15">
        <v>0.1</v>
      </c>
      <c r="J275" s="15">
        <v>0.09847212666666667</v>
      </c>
      <c r="K275" s="15">
        <v>0.013031166666666667</v>
      </c>
      <c r="L275" s="15">
        <v>0.013031166666666667</v>
      </c>
      <c r="M275" s="15">
        <v>0.013031166666666667</v>
      </c>
      <c r="N275" s="15">
        <f>SUM(B275:M275)</f>
        <v>0.38648238633500714</v>
      </c>
      <c r="O275" s="15"/>
      <c r="P275" s="45"/>
      <c r="Q275" s="45"/>
      <c r="R275" s="45"/>
      <c r="S275" s="45"/>
      <c r="T275" s="45"/>
      <c r="U275" s="45"/>
      <c r="V275" s="45"/>
      <c r="W275" s="45"/>
      <c r="X275" s="45"/>
      <c r="Y275" s="15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</row>
    <row r="276" spans="1:50" ht="12.75">
      <c r="A276" s="22" t="s">
        <v>37</v>
      </c>
      <c r="B276" s="25">
        <f>+B266-B271</f>
        <v>148.1</v>
      </c>
      <c r="C276" s="25">
        <f aca="true" t="shared" si="96" ref="C276:M276">+C266-C271</f>
        <v>162</v>
      </c>
      <c r="D276" s="25">
        <f t="shared" si="96"/>
        <v>182.1</v>
      </c>
      <c r="E276" s="25">
        <f t="shared" si="96"/>
        <v>173.31462767363797</v>
      </c>
      <c r="F276" s="25">
        <f t="shared" si="96"/>
        <v>182.8101855823186</v>
      </c>
      <c r="G276" s="25">
        <f t="shared" si="96"/>
        <v>164.7743830955394</v>
      </c>
      <c r="H276" s="25">
        <f t="shared" si="96"/>
        <v>173.28322073579977</v>
      </c>
      <c r="I276" s="25">
        <f t="shared" si="96"/>
        <v>175.12414317066145</v>
      </c>
      <c r="J276" s="25">
        <f t="shared" si="96"/>
        <v>172.34210004887817</v>
      </c>
      <c r="K276" s="25">
        <f t="shared" si="96"/>
        <v>174.30648431241636</v>
      </c>
      <c r="L276" s="25">
        <f t="shared" si="96"/>
        <v>165.37915851282645</v>
      </c>
      <c r="M276" s="25">
        <f t="shared" si="96"/>
        <v>197.72131969593744</v>
      </c>
      <c r="N276" s="31">
        <f>SUM(B276:M276)</f>
        <v>2071.255622828016</v>
      </c>
      <c r="O276" s="15"/>
      <c r="P276" s="45"/>
      <c r="Q276" s="45"/>
      <c r="R276" s="45"/>
      <c r="S276" s="45"/>
      <c r="T276" s="45"/>
      <c r="U276" s="45"/>
      <c r="V276" s="45"/>
      <c r="W276" s="45"/>
      <c r="X276" s="45"/>
      <c r="Y276" s="15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</row>
    <row r="277" spans="2:50" ht="12.7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45"/>
      <c r="Q277" s="45"/>
      <c r="R277" s="45"/>
      <c r="S277" s="45"/>
      <c r="T277" s="45"/>
      <c r="U277" s="45"/>
      <c r="V277" s="45"/>
      <c r="W277" s="45"/>
      <c r="X277" s="45"/>
      <c r="Y277" s="15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</row>
    <row r="278" spans="1:50" ht="12.75">
      <c r="A278" s="66">
        <v>2015</v>
      </c>
      <c r="B278" s="19" t="s">
        <v>46</v>
      </c>
      <c r="C278" s="19" t="s">
        <v>79</v>
      </c>
      <c r="D278" s="19" t="s">
        <v>20</v>
      </c>
      <c r="E278" s="19" t="s">
        <v>21</v>
      </c>
      <c r="F278" s="19" t="s">
        <v>5</v>
      </c>
      <c r="G278" s="19" t="s">
        <v>74</v>
      </c>
      <c r="H278" s="19" t="s">
        <v>23</v>
      </c>
      <c r="I278" s="19" t="s">
        <v>24</v>
      </c>
      <c r="J278" s="19" t="s">
        <v>25</v>
      </c>
      <c r="K278" s="19" t="s">
        <v>26</v>
      </c>
      <c r="L278" s="29" t="s">
        <v>11</v>
      </c>
      <c r="M278" s="19" t="s">
        <v>28</v>
      </c>
      <c r="N278" s="19" t="s">
        <v>13</v>
      </c>
      <c r="O278" s="15"/>
      <c r="P278" s="45"/>
      <c r="Q278" s="45"/>
      <c r="R278" s="45"/>
      <c r="S278" s="45"/>
      <c r="T278" s="45"/>
      <c r="U278" s="45"/>
      <c r="V278" s="45"/>
      <c r="W278" s="45"/>
      <c r="X278" s="45"/>
      <c r="Y278" s="15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</row>
    <row r="279" spans="1:50" ht="12.75">
      <c r="A279" s="22" t="s">
        <v>29</v>
      </c>
      <c r="B279" s="25">
        <f>'[2]2015'!$E$9</f>
        <v>176.40103734348818</v>
      </c>
      <c r="C279" s="25">
        <f>'[2]2015'!$F$9</f>
        <v>177.97192172851223</v>
      </c>
      <c r="D279" s="25">
        <f>'[2]2015'!$H$9</f>
        <v>204.1973357444608</v>
      </c>
      <c r="E279" s="25">
        <f>'[2]2015'!$J$9</f>
        <v>198.11903184836467</v>
      </c>
      <c r="F279" s="25">
        <f>'[2]2015'!$L$9</f>
        <v>200.32148135427565</v>
      </c>
      <c r="G279" s="25">
        <f>'[2]2015'!$N$9</f>
        <v>199.36464357563472</v>
      </c>
      <c r="H279" s="25">
        <f>'[2]2015'!$P$9</f>
        <v>203.45815456470132</v>
      </c>
      <c r="I279" s="25">
        <f>'[2]2015'!$R$9</f>
        <v>199.03080526576736</v>
      </c>
      <c r="J279" s="25">
        <f>'[2]2015'!$T$9</f>
        <v>196.81120518774412</v>
      </c>
      <c r="K279" s="25">
        <f>'[2]2015'!$V$9</f>
        <v>205.4828718062423</v>
      </c>
      <c r="L279" s="25">
        <f>+L280+L283</f>
        <v>185.11242457878436</v>
      </c>
      <c r="M279" s="25">
        <f>+M280+M283</f>
        <v>224.7421614608041</v>
      </c>
      <c r="N279" s="25">
        <f>+N280+N283</f>
        <v>2371.0130744587796</v>
      </c>
      <c r="O279" s="15"/>
      <c r="P279" s="45"/>
      <c r="Q279" s="45"/>
      <c r="R279" s="45"/>
      <c r="S279" s="45"/>
      <c r="T279" s="45"/>
      <c r="U279" s="45"/>
      <c r="V279" s="45"/>
      <c r="W279" s="45"/>
      <c r="X279" s="45"/>
      <c r="Y279" s="15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</row>
    <row r="280" spans="1:50" ht="12.75">
      <c r="A280" s="22" t="s">
        <v>41</v>
      </c>
      <c r="B280" s="25">
        <f>'[2]2015'!$E$11</f>
        <v>166.24415534272197</v>
      </c>
      <c r="C280" s="25">
        <f>'[2]2015'!$F$11</f>
        <v>167.815039727746</v>
      </c>
      <c r="D280" s="25">
        <f>'[2]2015'!$H$11</f>
        <v>194.04045374369457</v>
      </c>
      <c r="E280" s="25">
        <f>'[2]2015'!$J$11</f>
        <v>187.1945003176138</v>
      </c>
      <c r="F280" s="25">
        <f>'[2]2015'!$L$11</f>
        <v>189.39694982352478</v>
      </c>
      <c r="G280" s="25">
        <f>'[2]2015'!$N$11</f>
        <v>188.44011204488385</v>
      </c>
      <c r="H280" s="25">
        <f>'[2]2015'!$P$11</f>
        <v>190.03610539716016</v>
      </c>
      <c r="I280" s="25">
        <f>'[2]2015'!$R$11</f>
        <v>185.6087560982262</v>
      </c>
      <c r="J280" s="25">
        <f>'[2]2015'!$T$11</f>
        <v>183.38915602020296</v>
      </c>
      <c r="K280" s="25">
        <f>'[2]2015'!$V$11</f>
        <v>191.65411253414266</v>
      </c>
      <c r="L280" s="25">
        <f>SUM(L281:L282)</f>
        <v>171.28366530668472</v>
      </c>
      <c r="M280" s="25">
        <f>SUM(M281:M282)</f>
        <v>210.91340218870448</v>
      </c>
      <c r="N280" s="25">
        <f>SUM(N281:N282)</f>
        <v>2226.016408545306</v>
      </c>
      <c r="O280" s="15"/>
      <c r="P280" s="45"/>
      <c r="Q280" s="45"/>
      <c r="R280" s="45"/>
      <c r="S280" s="45"/>
      <c r="T280" s="45"/>
      <c r="U280" s="45"/>
      <c r="V280" s="45"/>
      <c r="W280" s="45"/>
      <c r="X280" s="45"/>
      <c r="Y280" s="15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</row>
    <row r="281" spans="1:50" ht="12.75">
      <c r="A281" s="34" t="s">
        <v>42</v>
      </c>
      <c r="B281" s="24">
        <f>'[2]2015'!$E$12</f>
        <v>139.29994254813832</v>
      </c>
      <c r="C281" s="24">
        <f>'[2]2015'!$F$12</f>
        <v>144.7587040828669</v>
      </c>
      <c r="D281" s="24">
        <f>'[2]2015'!$H$12</f>
        <v>166.35805841643008</v>
      </c>
      <c r="E281" s="24">
        <f>'[2]2015'!$J$12</f>
        <v>160.74563139898038</v>
      </c>
      <c r="F281" s="24">
        <f>'[2]2015'!$L$12</f>
        <v>169.0972225568499</v>
      </c>
      <c r="G281" s="24">
        <f>'[2]2015'!$N$12</f>
        <v>165.98632619699825</v>
      </c>
      <c r="H281" s="24">
        <f>'[2]2015'!$P$12</f>
        <v>167.08171820999996</v>
      </c>
      <c r="I281" s="24">
        <f>'[2]2015'!$R$12</f>
        <v>162.38628898000002</v>
      </c>
      <c r="J281" s="24">
        <f>'[2]2015'!$T$12</f>
        <v>160.6812270151517</v>
      </c>
      <c r="K281" s="24">
        <f>'[2]2015'!$V$12</f>
        <v>166.7392495448933</v>
      </c>
      <c r="L281" s="15">
        <f>+'[1]2015'!$X$12</f>
        <v>145.88197008161183</v>
      </c>
      <c r="M281" s="15">
        <f>+'[1]2015'!$Z$12</f>
        <v>185.9895178648817</v>
      </c>
      <c r="N281" s="15">
        <f>SUM(B281:M281)</f>
        <v>1935.0058568968022</v>
      </c>
      <c r="O281" s="15"/>
      <c r="P281" s="45"/>
      <c r="Q281" s="45"/>
      <c r="R281" s="45"/>
      <c r="S281" s="45"/>
      <c r="T281" s="45"/>
      <c r="U281" s="45"/>
      <c r="V281" s="45"/>
      <c r="W281" s="45"/>
      <c r="X281" s="45"/>
      <c r="Y281" s="15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</row>
    <row r="282" spans="1:50" ht="12.75">
      <c r="A282" s="34" t="s">
        <v>43</v>
      </c>
      <c r="B282" s="24">
        <f>'[2]2015'!$E$13</f>
        <v>26.944212794583663</v>
      </c>
      <c r="C282" s="24">
        <f>'[2]2015'!$F$13</f>
        <v>23.056335644879102</v>
      </c>
      <c r="D282" s="24">
        <f>'[2]2015'!$H$13</f>
        <v>27.682395327264473</v>
      </c>
      <c r="E282" s="24">
        <f>'[2]2015'!$J$13</f>
        <v>26.448868918633416</v>
      </c>
      <c r="F282" s="24">
        <f>'[2]2015'!$L$13</f>
        <v>20.299727266674875</v>
      </c>
      <c r="G282" s="24">
        <f>'[2]2015'!$N$13</f>
        <v>22.453785847885612</v>
      </c>
      <c r="H282" s="24">
        <f>'[2]2015'!$P$13</f>
        <v>22.954387187160187</v>
      </c>
      <c r="I282" s="24">
        <f>'[2]2015'!$R$13</f>
        <v>23.222467118226174</v>
      </c>
      <c r="J282" s="24">
        <f>'[2]2015'!$T$13</f>
        <v>22.70792900505126</v>
      </c>
      <c r="K282" s="24">
        <f>'[2]2015'!$V$13</f>
        <v>24.91486298924935</v>
      </c>
      <c r="L282" s="15">
        <f>+'[1]2015'!$X$13</f>
        <v>25.40169522507291</v>
      </c>
      <c r="M282" s="15">
        <f>+'[1]2015'!$Z$13</f>
        <v>24.9238843238228</v>
      </c>
      <c r="N282" s="15">
        <f>SUM(B282:M282)</f>
        <v>291.0105516485038</v>
      </c>
      <c r="O282" s="15"/>
      <c r="P282" s="45"/>
      <c r="Q282" s="45"/>
      <c r="R282" s="45"/>
      <c r="S282" s="45"/>
      <c r="T282" s="45"/>
      <c r="U282" s="45"/>
      <c r="V282" s="45"/>
      <c r="W282" s="45"/>
      <c r="X282" s="45"/>
      <c r="Y282" s="15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</row>
    <row r="283" spans="1:50" ht="12.75">
      <c r="A283" s="22" t="s">
        <v>44</v>
      </c>
      <c r="B283" s="24">
        <f>'[2]2015'!$E$15</f>
        <v>10.156882000766212</v>
      </c>
      <c r="C283" s="24">
        <f>'[2]2015'!$F$15</f>
        <v>10.156882000766212</v>
      </c>
      <c r="D283" s="24">
        <f>'[2]2015'!$H$15</f>
        <v>10.156882000766212</v>
      </c>
      <c r="E283" s="24">
        <f>'[2]2015'!$J$15</f>
        <v>10.924531530750864</v>
      </c>
      <c r="F283" s="24">
        <f>'[2]2015'!$L$15</f>
        <v>10.924531530750864</v>
      </c>
      <c r="G283" s="24">
        <f>'[2]2015'!$N$15</f>
        <v>10.924531530750864</v>
      </c>
      <c r="H283" s="24">
        <f>'[2]2015'!$P$15</f>
        <v>13.422049167541171</v>
      </c>
      <c r="I283" s="24">
        <f>'[2]2015'!$R$15</f>
        <v>13.422049167541171</v>
      </c>
      <c r="J283" s="24">
        <f>'[2]2015'!$T$15</f>
        <v>13.422049167541171</v>
      </c>
      <c r="K283" s="24">
        <f>'[2]2015'!$V$15</f>
        <v>13.828759272099624</v>
      </c>
      <c r="L283" s="15">
        <f>+'[1]2015'!$X$15</f>
        <v>13.828759272099624</v>
      </c>
      <c r="M283" s="15">
        <f>+'[1]2015'!$Z$15</f>
        <v>13.828759272099624</v>
      </c>
      <c r="N283" s="15">
        <f>SUM(B283:M283)</f>
        <v>144.99666591347363</v>
      </c>
      <c r="O283" s="15"/>
      <c r="P283" s="45"/>
      <c r="Q283" s="45"/>
      <c r="R283" s="45"/>
      <c r="S283" s="45"/>
      <c r="T283" s="45"/>
      <c r="U283" s="45"/>
      <c r="V283" s="45"/>
      <c r="W283" s="45"/>
      <c r="X283" s="45"/>
      <c r="Y283" s="15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</row>
    <row r="284" spans="1:50" ht="12.75">
      <c r="A284" s="22" t="s">
        <v>36</v>
      </c>
      <c r="B284" s="25">
        <f>'[2]2015'!$E$19</f>
        <v>18.890856376751127</v>
      </c>
      <c r="C284" s="25">
        <f>'[2]2015'!$F$19</f>
        <v>18.72531945666667</v>
      </c>
      <c r="D284" s="25">
        <f>'[2]2015'!$H$19</f>
        <v>19.629945952245706</v>
      </c>
      <c r="E284" s="25">
        <f>'[2]2015'!$J$19</f>
        <v>20.93447792820471</v>
      </c>
      <c r="F284" s="25">
        <f>'[2]2015'!$L$19</f>
        <v>14.296187017580618</v>
      </c>
      <c r="G284" s="25">
        <f>'[2]2015'!$N$19</f>
        <v>15.197465785819666</v>
      </c>
      <c r="H284" s="25">
        <f>'[2]2015'!$P$19</f>
        <v>22.109849901566673</v>
      </c>
      <c r="I284" s="25">
        <f>'[2]2015'!$R$19</f>
        <v>21.00536298646667</v>
      </c>
      <c r="J284" s="25">
        <f>'[2]2015'!$T$19</f>
        <v>19.736165357166676</v>
      </c>
      <c r="K284" s="25">
        <f>'[2]2015'!$V$19</f>
        <v>20.385818547632567</v>
      </c>
      <c r="L284" s="25">
        <f>+L285+L288</f>
        <v>19.655679776985117</v>
      </c>
      <c r="M284" s="25">
        <f>+M285+M288</f>
        <v>22.36955220866667</v>
      </c>
      <c r="N284" s="25">
        <f>+N285+N288</f>
        <v>232.9366812957529</v>
      </c>
      <c r="O284" s="15"/>
      <c r="P284" s="45"/>
      <c r="Q284" s="45"/>
      <c r="R284" s="45"/>
      <c r="S284" s="45"/>
      <c r="T284" s="45"/>
      <c r="U284" s="45"/>
      <c r="V284" s="45"/>
      <c r="W284" s="45"/>
      <c r="X284" s="45"/>
      <c r="Y284" s="15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</row>
    <row r="285" spans="1:50" ht="12.75">
      <c r="A285" s="22" t="s">
        <v>41</v>
      </c>
      <c r="B285" s="24">
        <f>'[2]2015'!$E$19</f>
        <v>18.890856376751127</v>
      </c>
      <c r="C285" s="24">
        <f>'[2]2015'!$F$19</f>
        <v>18.72531945666667</v>
      </c>
      <c r="D285" s="24">
        <f>'[2]2015'!$H$19</f>
        <v>19.629945952245706</v>
      </c>
      <c r="E285" s="24">
        <f>'[2]2015'!$J$19</f>
        <v>20.93447792820471</v>
      </c>
      <c r="F285" s="24">
        <f>'[2]2015'!$L$19</f>
        <v>14.296187017580618</v>
      </c>
      <c r="G285" s="24">
        <f>'[2]2015'!$N$19</f>
        <v>15.197465785819666</v>
      </c>
      <c r="H285" s="24">
        <f>'[2]2015'!$P$19</f>
        <v>22.109849901566673</v>
      </c>
      <c r="I285" s="24">
        <f>'[2]2015'!$R$19</f>
        <v>21.00536298646667</v>
      </c>
      <c r="J285" s="24">
        <f>'[2]2015'!$T$19</f>
        <v>19.736165357166676</v>
      </c>
      <c r="K285" s="24">
        <f>'[2]2015'!$V$19</f>
        <v>20.385818547632567</v>
      </c>
      <c r="L285" s="15">
        <f>+'[1]2015'!$X$19</f>
        <v>19.655679776985117</v>
      </c>
      <c r="M285" s="15">
        <f>+'[1]2015'!$Z$19</f>
        <v>22.36955220866667</v>
      </c>
      <c r="N285" s="15">
        <f>SUM(B285:M285)</f>
        <v>232.9366812957529</v>
      </c>
      <c r="O285" s="15"/>
      <c r="P285" s="45"/>
      <c r="Q285" s="45"/>
      <c r="R285" s="45"/>
      <c r="S285" s="45"/>
      <c r="T285" s="45"/>
      <c r="U285" s="45"/>
      <c r="V285" s="45"/>
      <c r="W285" s="45"/>
      <c r="X285" s="45"/>
      <c r="Y285" s="15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</row>
    <row r="286" spans="1:50" ht="12.75">
      <c r="A286" s="34" t="s">
        <v>42</v>
      </c>
      <c r="B286" s="24">
        <f>'[2]2015'!$E$23</f>
        <v>7.42177546</v>
      </c>
      <c r="C286" s="24">
        <f>'[2]2015'!$F$23</f>
        <v>6.2174000000000005</v>
      </c>
      <c r="D286" s="24">
        <f>'[2]2015'!$H$23</f>
        <v>6.981383775579033</v>
      </c>
      <c r="E286" s="24">
        <f>'[2]2015'!$J$23</f>
        <v>6.620510401397976</v>
      </c>
      <c r="F286" s="24">
        <f>'[2]2015'!$L$23</f>
        <v>7.5241</v>
      </c>
      <c r="G286" s="24">
        <f>'[2]2015'!$N$23</f>
        <v>7.6297</v>
      </c>
      <c r="H286" s="24">
        <f>'[2]2015'!$P$23</f>
        <v>7.82496335</v>
      </c>
      <c r="I286" s="24">
        <f>'[2]2015'!$R$23</f>
        <v>8.0734</v>
      </c>
      <c r="J286" s="24">
        <f>'[2]2015'!$T$23</f>
        <v>7.113300000000001</v>
      </c>
      <c r="K286" s="24">
        <f>'[2]2015'!$V$23</f>
        <v>7.547622759999999</v>
      </c>
      <c r="L286" s="15">
        <f>+'[1]2015'!$X$23</f>
        <v>7.4784</v>
      </c>
      <c r="M286" s="15">
        <f>+'[1]2015'!$Z$23</f>
        <v>9.18385672</v>
      </c>
      <c r="N286" s="15">
        <f>SUM(B286:M286)</f>
        <v>89.61641246697698</v>
      </c>
      <c r="O286" s="15"/>
      <c r="P286" s="45"/>
      <c r="Q286" s="45"/>
      <c r="R286" s="45"/>
      <c r="S286" s="45"/>
      <c r="T286" s="45"/>
      <c r="U286" s="45"/>
      <c r="V286" s="45"/>
      <c r="W286" s="45"/>
      <c r="X286" s="45"/>
      <c r="Y286" s="15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</row>
    <row r="287" spans="1:50" ht="12.75">
      <c r="A287" s="34" t="s">
        <v>43</v>
      </c>
      <c r="B287" s="24">
        <f>'[2]2015'!$E$21</f>
        <v>11.45604975008446</v>
      </c>
      <c r="C287" s="24">
        <f>'[2]2015'!$F$21</f>
        <v>12.494888290000004</v>
      </c>
      <c r="D287" s="24">
        <f>'[2]2015'!$H$21</f>
        <v>12.635531010000006</v>
      </c>
      <c r="E287" s="24">
        <f>'[2]2015'!$J$21</f>
        <v>14.300936360140069</v>
      </c>
      <c r="F287" s="24">
        <f>'[2]2015'!$L$21</f>
        <v>6.759055850913952</v>
      </c>
      <c r="G287" s="24">
        <f>'[2]2015'!$N$21</f>
        <v>7.554734619153001</v>
      </c>
      <c r="H287" s="24">
        <f>'[2]2015'!$P$21</f>
        <v>14.271855384900006</v>
      </c>
      <c r="I287" s="24">
        <f>'[2]2015'!$R$21</f>
        <v>12.918931819800006</v>
      </c>
      <c r="J287" s="24">
        <f>'[2]2015'!$T$21</f>
        <v>12.609834190500008</v>
      </c>
      <c r="K287" s="24">
        <f>'[2]2015'!$V$21</f>
        <v>12.825164620965902</v>
      </c>
      <c r="L287" s="15">
        <f>+'[1]2015'!$X$21</f>
        <v>12.16424861031845</v>
      </c>
      <c r="M287" s="15">
        <f>+'[1]2015'!$Z$21</f>
        <v>13.172664322000001</v>
      </c>
      <c r="N287" s="15">
        <f>SUM(B287:M287)</f>
        <v>143.16389482877588</v>
      </c>
      <c r="O287" s="15"/>
      <c r="P287" s="45"/>
      <c r="Q287" s="45"/>
      <c r="R287" s="45"/>
      <c r="S287" s="45"/>
      <c r="T287" s="45"/>
      <c r="U287" s="45"/>
      <c r="V287" s="45"/>
      <c r="W287" s="45"/>
      <c r="X287" s="45"/>
      <c r="Y287" s="15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</row>
    <row r="288" spans="1:50" ht="12.75">
      <c r="A288" s="22" t="s">
        <v>78</v>
      </c>
      <c r="B288" s="67">
        <v>0</v>
      </c>
      <c r="C288" s="67">
        <v>0</v>
      </c>
      <c r="D288" s="67">
        <v>0</v>
      </c>
      <c r="E288" s="67">
        <v>0</v>
      </c>
      <c r="F288" s="67">
        <v>0</v>
      </c>
      <c r="G288" s="67">
        <v>0</v>
      </c>
      <c r="H288" s="67">
        <v>0</v>
      </c>
      <c r="I288" s="67">
        <v>0</v>
      </c>
      <c r="J288" s="67">
        <v>0</v>
      </c>
      <c r="K288" s="67">
        <v>0</v>
      </c>
      <c r="L288" s="15">
        <v>0</v>
      </c>
      <c r="M288" s="15">
        <v>0</v>
      </c>
      <c r="N288" s="15">
        <f>SUM(B288:M288)</f>
        <v>0</v>
      </c>
      <c r="O288" s="15"/>
      <c r="P288" s="45"/>
      <c r="Q288" s="45"/>
      <c r="R288" s="45"/>
      <c r="S288" s="45"/>
      <c r="T288" s="45"/>
      <c r="U288" s="45"/>
      <c r="V288" s="45"/>
      <c r="W288" s="45"/>
      <c r="X288" s="45"/>
      <c r="Y288" s="15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</row>
    <row r="289" spans="1:50" ht="12.75">
      <c r="A289" s="22" t="s">
        <v>37</v>
      </c>
      <c r="B289" s="25">
        <f aca="true" t="shared" si="97" ref="B289:K289">+B279-B284</f>
        <v>157.51018096673707</v>
      </c>
      <c r="C289" s="25">
        <f t="shared" si="97"/>
        <v>159.24660227184555</v>
      </c>
      <c r="D289" s="25">
        <f t="shared" si="97"/>
        <v>184.56738979221507</v>
      </c>
      <c r="E289" s="25">
        <f t="shared" si="97"/>
        <v>177.18455392015997</v>
      </c>
      <c r="F289" s="25">
        <f t="shared" si="97"/>
        <v>186.02529433669503</v>
      </c>
      <c r="G289" s="25">
        <f t="shared" si="97"/>
        <v>184.16717778981504</v>
      </c>
      <c r="H289" s="25">
        <f t="shared" si="97"/>
        <v>181.34830466313466</v>
      </c>
      <c r="I289" s="25">
        <f t="shared" si="97"/>
        <v>178.02544227930068</v>
      </c>
      <c r="J289" s="25">
        <f t="shared" si="97"/>
        <v>177.07503983057745</v>
      </c>
      <c r="K289" s="25">
        <f t="shared" si="97"/>
        <v>185.09705325860972</v>
      </c>
      <c r="L289" s="25">
        <f>+L279-L284</f>
        <v>165.45674480179923</v>
      </c>
      <c r="M289" s="25">
        <f>+M279-M284</f>
        <v>202.37260925213744</v>
      </c>
      <c r="N289" s="31">
        <f>SUM(B289:M289)</f>
        <v>2138.076393163027</v>
      </c>
      <c r="O289" s="15"/>
      <c r="P289" s="45"/>
      <c r="Q289" s="45"/>
      <c r="R289" s="45"/>
      <c r="S289" s="45"/>
      <c r="T289" s="45"/>
      <c r="U289" s="45"/>
      <c r="V289" s="45"/>
      <c r="W289" s="45"/>
      <c r="X289" s="45"/>
      <c r="Y289" s="15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</row>
    <row r="290" spans="2:50" ht="12.75">
      <c r="B290" s="24"/>
      <c r="C290" s="24"/>
      <c r="D290" s="24"/>
      <c r="E290" s="24"/>
      <c r="F290" s="24"/>
      <c r="G290" s="24"/>
      <c r="H290" s="24"/>
      <c r="I290" s="24"/>
      <c r="J290" s="24"/>
      <c r="K290" s="15"/>
      <c r="L290" s="15"/>
      <c r="M290" s="15"/>
      <c r="N290" s="15"/>
      <c r="O290" s="15"/>
      <c r="P290" s="45"/>
      <c r="Q290" s="45"/>
      <c r="R290" s="45"/>
      <c r="S290" s="45"/>
      <c r="T290" s="45"/>
      <c r="U290" s="45"/>
      <c r="V290" s="45"/>
      <c r="W290" s="45"/>
      <c r="X290" s="45"/>
      <c r="Y290" s="15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</row>
    <row r="291" spans="2:50" ht="12.75">
      <c r="B291" s="24"/>
      <c r="C291" s="24"/>
      <c r="D291" s="24"/>
      <c r="E291" s="24"/>
      <c r="F291" s="24"/>
      <c r="G291" s="24"/>
      <c r="H291" s="24"/>
      <c r="I291" s="24"/>
      <c r="J291" s="24"/>
      <c r="K291" s="15"/>
      <c r="L291" s="15"/>
      <c r="M291" s="15"/>
      <c r="N291" s="15"/>
      <c r="O291" s="15"/>
      <c r="P291" s="45"/>
      <c r="Q291" s="45"/>
      <c r="R291" s="45"/>
      <c r="S291" s="45"/>
      <c r="T291" s="45"/>
      <c r="U291" s="45"/>
      <c r="V291" s="45"/>
      <c r="W291" s="45"/>
      <c r="X291" s="45"/>
      <c r="Y291" s="15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</row>
    <row r="292" spans="2:50" ht="12.75">
      <c r="B292" s="24"/>
      <c r="C292" s="24"/>
      <c r="D292" s="24"/>
      <c r="E292" s="24"/>
      <c r="F292" s="24"/>
      <c r="G292" s="24"/>
      <c r="H292" s="24"/>
      <c r="I292" s="24"/>
      <c r="J292" s="24"/>
      <c r="K292" s="15"/>
      <c r="L292" s="15"/>
      <c r="M292" s="15"/>
      <c r="N292" s="15"/>
      <c r="O292" s="15"/>
      <c r="P292" s="45"/>
      <c r="Q292" s="45"/>
      <c r="R292" s="45"/>
      <c r="S292" s="45"/>
      <c r="T292" s="45"/>
      <c r="U292" s="45"/>
      <c r="V292" s="45"/>
      <c r="W292" s="45"/>
      <c r="X292" s="45"/>
      <c r="Y292" s="15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</row>
    <row r="293" spans="2:50" ht="12.75">
      <c r="B293" s="24"/>
      <c r="C293" s="24"/>
      <c r="D293" s="24"/>
      <c r="E293" s="24"/>
      <c r="F293" s="24"/>
      <c r="G293" s="24"/>
      <c r="H293" s="24"/>
      <c r="I293" s="24"/>
      <c r="J293" s="24"/>
      <c r="K293" s="15"/>
      <c r="L293" s="15"/>
      <c r="M293" s="15"/>
      <c r="N293" s="15"/>
      <c r="O293" s="15"/>
      <c r="P293" s="45"/>
      <c r="Q293" s="45"/>
      <c r="R293" s="45"/>
      <c r="S293" s="45"/>
      <c r="T293" s="45"/>
      <c r="U293" s="45"/>
      <c r="V293" s="45"/>
      <c r="W293" s="45"/>
      <c r="X293" s="45"/>
      <c r="Y293" s="15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</row>
    <row r="294" spans="2:50" ht="12.75">
      <c r="B294" s="24"/>
      <c r="C294" s="24"/>
      <c r="D294" s="24"/>
      <c r="E294" s="24"/>
      <c r="F294" s="24"/>
      <c r="G294" s="24"/>
      <c r="H294" s="24"/>
      <c r="I294" s="24"/>
      <c r="J294" s="24"/>
      <c r="K294" s="15"/>
      <c r="L294" s="15"/>
      <c r="M294" s="15"/>
      <c r="N294" s="15"/>
      <c r="O294" s="15"/>
      <c r="P294" s="45"/>
      <c r="Q294" s="45"/>
      <c r="R294" s="45"/>
      <c r="S294" s="45"/>
      <c r="T294" s="45"/>
      <c r="U294" s="45"/>
      <c r="V294" s="45"/>
      <c r="W294" s="45"/>
      <c r="X294" s="45"/>
      <c r="Y294" s="15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</row>
    <row r="295" spans="2:50" ht="18">
      <c r="B295" s="69"/>
      <c r="C295" s="70"/>
      <c r="D295" s="70"/>
      <c r="E295" s="70"/>
      <c r="F295" s="70"/>
      <c r="G295" s="70"/>
      <c r="H295" s="70"/>
      <c r="I295" s="70"/>
      <c r="J295" s="70"/>
      <c r="K295" s="15"/>
      <c r="L295" s="15"/>
      <c r="M295" s="15"/>
      <c r="N295" s="15"/>
      <c r="O295" s="15"/>
      <c r="P295" s="45"/>
      <c r="Q295" s="45"/>
      <c r="R295" s="45"/>
      <c r="S295" s="45"/>
      <c r="T295" s="45"/>
      <c r="U295" s="45"/>
      <c r="V295" s="45"/>
      <c r="W295" s="45"/>
      <c r="X295" s="45"/>
      <c r="Y295" s="15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</row>
    <row r="296" spans="2:50" ht="15.75">
      <c r="B296" s="68"/>
      <c r="C296" s="68"/>
      <c r="D296" s="68"/>
      <c r="E296" s="68"/>
      <c r="F296" s="68"/>
      <c r="G296" s="68"/>
      <c r="H296" s="68"/>
      <c r="I296" s="68"/>
      <c r="J296" s="68"/>
      <c r="K296" s="15"/>
      <c r="L296" s="15"/>
      <c r="M296" s="15"/>
      <c r="N296" s="15"/>
      <c r="O296" s="15"/>
      <c r="P296" s="45"/>
      <c r="Q296" s="45"/>
      <c r="R296" s="45"/>
      <c r="S296" s="45"/>
      <c r="T296" s="45"/>
      <c r="U296" s="45"/>
      <c r="V296" s="45"/>
      <c r="W296" s="45"/>
      <c r="X296" s="45"/>
      <c r="Y296" s="15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</row>
    <row r="297" spans="2:50" ht="12.7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45"/>
      <c r="Q297" s="45"/>
      <c r="R297" s="45"/>
      <c r="S297" s="45"/>
      <c r="T297" s="45"/>
      <c r="U297" s="45"/>
      <c r="V297" s="45"/>
      <c r="W297" s="45"/>
      <c r="X297" s="45"/>
      <c r="Y297" s="15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</row>
    <row r="298" spans="2:50" ht="12.7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45"/>
      <c r="Q298" s="45"/>
      <c r="R298" s="45"/>
      <c r="S298" s="45"/>
      <c r="T298" s="45"/>
      <c r="U298" s="45"/>
      <c r="V298" s="45"/>
      <c r="W298" s="45"/>
      <c r="X298" s="45"/>
      <c r="Y298" s="15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</row>
    <row r="299" spans="2:50" ht="12.7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45"/>
      <c r="Q299" s="45"/>
      <c r="R299" s="45"/>
      <c r="S299" s="45"/>
      <c r="T299" s="45"/>
      <c r="U299" s="45"/>
      <c r="V299" s="45"/>
      <c r="W299" s="45"/>
      <c r="X299" s="45"/>
      <c r="Y299" s="15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</row>
    <row r="300" spans="2:50" ht="12.7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45"/>
      <c r="Q300" s="45"/>
      <c r="R300" s="45"/>
      <c r="S300" s="45"/>
      <c r="T300" s="45"/>
      <c r="U300" s="45"/>
      <c r="V300" s="45"/>
      <c r="W300" s="45"/>
      <c r="X300" s="45"/>
      <c r="Y300" s="15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</row>
    <row r="301" spans="2:50" ht="12.7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45"/>
      <c r="Q301" s="45"/>
      <c r="R301" s="45"/>
      <c r="S301" s="45"/>
      <c r="T301" s="45"/>
      <c r="U301" s="45"/>
      <c r="V301" s="45"/>
      <c r="W301" s="45"/>
      <c r="X301" s="45"/>
      <c r="Y301" s="15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</row>
    <row r="302" spans="2:50" ht="12.7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45"/>
      <c r="Q302" s="45"/>
      <c r="R302" s="45"/>
      <c r="S302" s="45"/>
      <c r="T302" s="45"/>
      <c r="U302" s="45"/>
      <c r="V302" s="45"/>
      <c r="W302" s="45"/>
      <c r="X302" s="45"/>
      <c r="Y302" s="15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</row>
    <row r="303" spans="2:50" ht="12.7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45"/>
      <c r="Q303" s="45"/>
      <c r="R303" s="45"/>
      <c r="S303" s="45"/>
      <c r="T303" s="45"/>
      <c r="U303" s="45"/>
      <c r="V303" s="45"/>
      <c r="W303" s="45"/>
      <c r="X303" s="45"/>
      <c r="Y303" s="15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</row>
    <row r="304" spans="2:50" ht="12.7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45"/>
      <c r="Q304" s="45"/>
      <c r="R304" s="45"/>
      <c r="S304" s="45"/>
      <c r="T304" s="45"/>
      <c r="U304" s="45"/>
      <c r="V304" s="45"/>
      <c r="W304" s="45"/>
      <c r="X304" s="45"/>
      <c r="Y304" s="15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</row>
    <row r="305" spans="2:50" ht="12.7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45"/>
      <c r="Q305" s="45"/>
      <c r="R305" s="45"/>
      <c r="S305" s="45"/>
      <c r="T305" s="45"/>
      <c r="U305" s="45"/>
      <c r="V305" s="45"/>
      <c r="W305" s="45"/>
      <c r="X305" s="45"/>
      <c r="Y305" s="15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</row>
    <row r="306" spans="2:50" ht="12.7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45"/>
      <c r="Q306" s="45"/>
      <c r="R306" s="45"/>
      <c r="S306" s="45"/>
      <c r="T306" s="45"/>
      <c r="U306" s="45"/>
      <c r="V306" s="45"/>
      <c r="W306" s="45"/>
      <c r="X306" s="45"/>
      <c r="Y306" s="15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</row>
    <row r="307" spans="2:50" ht="12.7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45"/>
      <c r="Q307" s="45"/>
      <c r="R307" s="45"/>
      <c r="S307" s="45"/>
      <c r="T307" s="45"/>
      <c r="U307" s="45"/>
      <c r="V307" s="45"/>
      <c r="W307" s="45"/>
      <c r="X307" s="45"/>
      <c r="Y307" s="15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</row>
    <row r="308" spans="2:50" ht="12.7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45"/>
      <c r="Q308" s="45"/>
      <c r="R308" s="45"/>
      <c r="S308" s="45"/>
      <c r="T308" s="45"/>
      <c r="U308" s="45"/>
      <c r="V308" s="45"/>
      <c r="W308" s="45"/>
      <c r="X308" s="45"/>
      <c r="Y308" s="15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</row>
    <row r="309" spans="2:50" ht="12.7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45"/>
      <c r="Q309" s="45"/>
      <c r="R309" s="45"/>
      <c r="S309" s="45"/>
      <c r="T309" s="45"/>
      <c r="U309" s="45"/>
      <c r="V309" s="45"/>
      <c r="W309" s="45"/>
      <c r="X309" s="45"/>
      <c r="Y309" s="15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</row>
    <row r="310" spans="2:50" ht="12.7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45"/>
      <c r="Q310" s="45"/>
      <c r="R310" s="45"/>
      <c r="S310" s="45"/>
      <c r="T310" s="45"/>
      <c r="U310" s="45"/>
      <c r="V310" s="45"/>
      <c r="W310" s="45"/>
      <c r="X310" s="45"/>
      <c r="Y310" s="15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</row>
    <row r="311" spans="2:50" ht="12.7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45"/>
      <c r="Q311" s="45"/>
      <c r="R311" s="45"/>
      <c r="S311" s="45"/>
      <c r="T311" s="45"/>
      <c r="U311" s="45"/>
      <c r="V311" s="45"/>
      <c r="W311" s="45"/>
      <c r="X311" s="45"/>
      <c r="Y311" s="15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</row>
    <row r="312" spans="2:50" ht="12.7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45"/>
      <c r="Q312" s="45"/>
      <c r="R312" s="45"/>
      <c r="S312" s="45"/>
      <c r="T312" s="45"/>
      <c r="U312" s="45"/>
      <c r="V312" s="45"/>
      <c r="W312" s="45"/>
      <c r="X312" s="45"/>
      <c r="Y312" s="15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</row>
    <row r="313" spans="2:50" ht="12.7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45"/>
      <c r="Q313" s="45"/>
      <c r="R313" s="45"/>
      <c r="S313" s="45"/>
      <c r="T313" s="45"/>
      <c r="U313" s="45"/>
      <c r="V313" s="45"/>
      <c r="W313" s="45"/>
      <c r="X313" s="45"/>
      <c r="Y313" s="15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</row>
    <row r="314" spans="2:50" ht="12.7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45"/>
      <c r="Q314" s="45"/>
      <c r="R314" s="45"/>
      <c r="S314" s="45"/>
      <c r="T314" s="45"/>
      <c r="U314" s="45"/>
      <c r="V314" s="45"/>
      <c r="W314" s="45"/>
      <c r="X314" s="45"/>
      <c r="Y314" s="15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</row>
    <row r="315" spans="2:50" ht="12.7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45"/>
      <c r="Q315" s="45"/>
      <c r="R315" s="45"/>
      <c r="S315" s="45"/>
      <c r="T315" s="45"/>
      <c r="U315" s="45"/>
      <c r="V315" s="45"/>
      <c r="W315" s="45"/>
      <c r="X315" s="45"/>
      <c r="Y315" s="15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</row>
    <row r="316" spans="2:50" ht="12.7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45"/>
      <c r="Q316" s="45"/>
      <c r="R316" s="45"/>
      <c r="S316" s="45"/>
      <c r="T316" s="45"/>
      <c r="U316" s="45"/>
      <c r="V316" s="45"/>
      <c r="W316" s="45"/>
      <c r="X316" s="45"/>
      <c r="Y316" s="15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</row>
    <row r="317" spans="2:50" ht="12.7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45"/>
      <c r="Q317" s="45"/>
      <c r="R317" s="45"/>
      <c r="S317" s="45"/>
      <c r="T317" s="45"/>
      <c r="U317" s="45"/>
      <c r="V317" s="45"/>
      <c r="W317" s="45"/>
      <c r="X317" s="45"/>
      <c r="Y317" s="15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</row>
    <row r="318" spans="2:50" ht="12.7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45"/>
      <c r="Q318" s="45"/>
      <c r="R318" s="45"/>
      <c r="S318" s="45"/>
      <c r="T318" s="45"/>
      <c r="U318" s="45"/>
      <c r="V318" s="45"/>
      <c r="W318" s="45"/>
      <c r="X318" s="45"/>
      <c r="Y318" s="15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</row>
    <row r="319" spans="2:50" ht="12.7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45"/>
      <c r="Q319" s="45"/>
      <c r="R319" s="45"/>
      <c r="S319" s="45"/>
      <c r="T319" s="45"/>
      <c r="U319" s="45"/>
      <c r="V319" s="45"/>
      <c r="W319" s="45"/>
      <c r="X319" s="45"/>
      <c r="Y319" s="15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</row>
    <row r="320" spans="2:50" ht="12.7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45"/>
      <c r="Q320" s="45"/>
      <c r="R320" s="45"/>
      <c r="S320" s="45"/>
      <c r="T320" s="45"/>
      <c r="U320" s="45"/>
      <c r="V320" s="45"/>
      <c r="W320" s="45"/>
      <c r="X320" s="45"/>
      <c r="Y320" s="15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</row>
    <row r="321" spans="2:50" ht="12.7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45"/>
      <c r="Q321" s="45"/>
      <c r="R321" s="45"/>
      <c r="S321" s="45"/>
      <c r="T321" s="45"/>
      <c r="U321" s="45"/>
      <c r="V321" s="45"/>
      <c r="W321" s="45"/>
      <c r="X321" s="45"/>
      <c r="Y321" s="15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</row>
    <row r="322" spans="2:50" ht="12.7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45"/>
      <c r="Q322" s="45"/>
      <c r="R322" s="45"/>
      <c r="S322" s="45"/>
      <c r="T322" s="45"/>
      <c r="U322" s="45"/>
      <c r="V322" s="45"/>
      <c r="W322" s="45"/>
      <c r="X322" s="45"/>
      <c r="Y322" s="15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</row>
    <row r="323" spans="2:50" ht="12.7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45"/>
      <c r="Q323" s="45"/>
      <c r="R323" s="45"/>
      <c r="S323" s="45"/>
      <c r="T323" s="45"/>
      <c r="U323" s="45"/>
      <c r="V323" s="45"/>
      <c r="W323" s="45"/>
      <c r="X323" s="45"/>
      <c r="Y323" s="15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</row>
    <row r="324" spans="2:50" ht="12.7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45"/>
      <c r="Q324" s="45"/>
      <c r="R324" s="45"/>
      <c r="S324" s="45"/>
      <c r="T324" s="45"/>
      <c r="U324" s="45"/>
      <c r="V324" s="45"/>
      <c r="W324" s="45"/>
      <c r="X324" s="45"/>
      <c r="Y324" s="15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</row>
    <row r="325" spans="2:50" ht="12.7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45"/>
      <c r="Q325" s="45"/>
      <c r="R325" s="45"/>
      <c r="S325" s="45"/>
      <c r="T325" s="45"/>
      <c r="U325" s="45"/>
      <c r="V325" s="45"/>
      <c r="W325" s="45"/>
      <c r="X325" s="45"/>
      <c r="Y325" s="15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</row>
    <row r="326" spans="2:50" ht="12.7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45"/>
      <c r="Q326" s="45"/>
      <c r="R326" s="45"/>
      <c r="S326" s="45"/>
      <c r="T326" s="45"/>
      <c r="U326" s="45"/>
      <c r="V326" s="45"/>
      <c r="W326" s="45"/>
      <c r="X326" s="45"/>
      <c r="Y326" s="15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</row>
    <row r="327" spans="2:50" ht="12.7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45"/>
      <c r="Q327" s="45"/>
      <c r="R327" s="45"/>
      <c r="S327" s="45"/>
      <c r="T327" s="45"/>
      <c r="U327" s="45"/>
      <c r="V327" s="45"/>
      <c r="W327" s="45"/>
      <c r="X327" s="45"/>
      <c r="Y327" s="15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</row>
    <row r="328" spans="2:50" ht="12.7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45"/>
      <c r="Q328" s="45"/>
      <c r="R328" s="45"/>
      <c r="S328" s="45"/>
      <c r="T328" s="45"/>
      <c r="U328" s="45"/>
      <c r="V328" s="45"/>
      <c r="W328" s="45"/>
      <c r="X328" s="45"/>
      <c r="Y328" s="15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</row>
    <row r="329" spans="2:50" ht="12.7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45"/>
      <c r="Q329" s="45"/>
      <c r="R329" s="45"/>
      <c r="S329" s="45"/>
      <c r="T329" s="45"/>
      <c r="U329" s="45"/>
      <c r="V329" s="45"/>
      <c r="W329" s="45"/>
      <c r="X329" s="45"/>
      <c r="Y329" s="15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</row>
    <row r="330" spans="2:50" ht="12.7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45"/>
      <c r="Q330" s="45"/>
      <c r="R330" s="45"/>
      <c r="S330" s="45"/>
      <c r="T330" s="45"/>
      <c r="U330" s="45"/>
      <c r="V330" s="45"/>
      <c r="W330" s="45"/>
      <c r="X330" s="45"/>
      <c r="Y330" s="15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</row>
    <row r="331" spans="2:50" ht="12.7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45"/>
      <c r="Q331" s="45"/>
      <c r="R331" s="45"/>
      <c r="S331" s="45"/>
      <c r="T331" s="45"/>
      <c r="U331" s="45"/>
      <c r="V331" s="45"/>
      <c r="W331" s="45"/>
      <c r="X331" s="45"/>
      <c r="Y331" s="15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</row>
    <row r="332" spans="2:50" ht="12.7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45"/>
      <c r="Q332" s="45"/>
      <c r="R332" s="45"/>
      <c r="S332" s="45"/>
      <c r="T332" s="45"/>
      <c r="U332" s="45"/>
      <c r="V332" s="45"/>
      <c r="W332" s="45"/>
      <c r="X332" s="45"/>
      <c r="Y332" s="15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</row>
    <row r="333" spans="2:50" ht="12.7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45"/>
      <c r="Q333" s="45"/>
      <c r="R333" s="45"/>
      <c r="S333" s="45"/>
      <c r="T333" s="45"/>
      <c r="U333" s="45"/>
      <c r="V333" s="45"/>
      <c r="W333" s="45"/>
      <c r="X333" s="45"/>
      <c r="Y333" s="15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</row>
    <row r="334" spans="2:50" ht="12.7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45"/>
      <c r="Q334" s="45"/>
      <c r="R334" s="45"/>
      <c r="S334" s="45"/>
      <c r="T334" s="45"/>
      <c r="U334" s="45"/>
      <c r="V334" s="45"/>
      <c r="W334" s="45"/>
      <c r="X334" s="45"/>
      <c r="Y334" s="15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</row>
    <row r="335" spans="2:50" ht="12.7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45"/>
      <c r="Q335" s="45"/>
      <c r="R335" s="45"/>
      <c r="S335" s="45"/>
      <c r="T335" s="45"/>
      <c r="U335" s="45"/>
      <c r="V335" s="45"/>
      <c r="W335" s="45"/>
      <c r="X335" s="45"/>
      <c r="Y335" s="15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</row>
    <row r="336" spans="2:50" ht="12.7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45"/>
      <c r="Q336" s="45"/>
      <c r="R336" s="45"/>
      <c r="S336" s="45"/>
      <c r="T336" s="45"/>
      <c r="U336" s="45"/>
      <c r="V336" s="45"/>
      <c r="W336" s="45"/>
      <c r="X336" s="45"/>
      <c r="Y336" s="15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</row>
    <row r="337" spans="2:50" ht="12.7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45"/>
      <c r="Q337" s="45"/>
      <c r="R337" s="45"/>
      <c r="S337" s="45"/>
      <c r="T337" s="45"/>
      <c r="U337" s="45"/>
      <c r="V337" s="45"/>
      <c r="W337" s="45"/>
      <c r="X337" s="45"/>
      <c r="Y337" s="15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</row>
    <row r="338" spans="2:50" ht="12.7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45"/>
      <c r="Q338" s="45"/>
      <c r="R338" s="45"/>
      <c r="S338" s="45"/>
      <c r="T338" s="45"/>
      <c r="U338" s="45"/>
      <c r="V338" s="45"/>
      <c r="W338" s="45"/>
      <c r="X338" s="45"/>
      <c r="Y338" s="15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</row>
    <row r="339" spans="2:50" ht="12.7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45"/>
      <c r="Q339" s="45"/>
      <c r="R339" s="45"/>
      <c r="S339" s="45"/>
      <c r="T339" s="45"/>
      <c r="U339" s="45"/>
      <c r="V339" s="45"/>
      <c r="W339" s="45"/>
      <c r="X339" s="45"/>
      <c r="Y339" s="15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</row>
    <row r="340" spans="2:50" ht="12.7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45"/>
      <c r="Q340" s="45"/>
      <c r="R340" s="45"/>
      <c r="S340" s="45"/>
      <c r="T340" s="45"/>
      <c r="U340" s="45"/>
      <c r="V340" s="45"/>
      <c r="W340" s="45"/>
      <c r="X340" s="45"/>
      <c r="Y340" s="15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</row>
    <row r="341" spans="2:50" ht="12.7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45"/>
      <c r="Q341" s="45"/>
      <c r="R341" s="45"/>
      <c r="S341" s="45"/>
      <c r="T341" s="45"/>
      <c r="U341" s="45"/>
      <c r="V341" s="45"/>
      <c r="W341" s="45"/>
      <c r="X341" s="45"/>
      <c r="Y341" s="15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</row>
    <row r="342" spans="2:50" ht="12.7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45"/>
      <c r="Q342" s="45"/>
      <c r="R342" s="45"/>
      <c r="S342" s="45"/>
      <c r="T342" s="45"/>
      <c r="U342" s="45"/>
      <c r="V342" s="45"/>
      <c r="W342" s="45"/>
      <c r="X342" s="45"/>
      <c r="Y342" s="15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</row>
    <row r="343" spans="2:50" ht="12.7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45"/>
      <c r="Q343" s="45"/>
      <c r="R343" s="45"/>
      <c r="S343" s="45"/>
      <c r="T343" s="45"/>
      <c r="U343" s="45"/>
      <c r="V343" s="45"/>
      <c r="W343" s="45"/>
      <c r="X343" s="45"/>
      <c r="Y343" s="15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</row>
    <row r="344" spans="2:50" ht="12.7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45"/>
      <c r="Q344" s="45"/>
      <c r="R344" s="45"/>
      <c r="S344" s="45"/>
      <c r="T344" s="45"/>
      <c r="U344" s="45"/>
      <c r="V344" s="45"/>
      <c r="W344" s="45"/>
      <c r="X344" s="45"/>
      <c r="Y344" s="15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</row>
    <row r="345" spans="2:50" ht="12.7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45"/>
      <c r="Q345" s="45"/>
      <c r="R345" s="45"/>
      <c r="S345" s="45"/>
      <c r="T345" s="45"/>
      <c r="U345" s="45"/>
      <c r="V345" s="45"/>
      <c r="W345" s="45"/>
      <c r="X345" s="45"/>
      <c r="Y345" s="15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</row>
    <row r="346" spans="2:50" ht="12.7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45"/>
      <c r="Q346" s="45"/>
      <c r="R346" s="45"/>
      <c r="S346" s="45"/>
      <c r="T346" s="45"/>
      <c r="U346" s="45"/>
      <c r="V346" s="45"/>
      <c r="W346" s="45"/>
      <c r="X346" s="45"/>
      <c r="Y346" s="15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</row>
    <row r="347" spans="2:50" ht="12.7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45"/>
      <c r="Q347" s="45"/>
      <c r="R347" s="45"/>
      <c r="S347" s="45"/>
      <c r="T347" s="45"/>
      <c r="U347" s="45"/>
      <c r="V347" s="45"/>
      <c r="W347" s="45"/>
      <c r="X347" s="45"/>
      <c r="Y347" s="15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</row>
    <row r="348" spans="2:50" ht="12.7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45"/>
      <c r="Q348" s="45"/>
      <c r="R348" s="45"/>
      <c r="S348" s="45"/>
      <c r="T348" s="45"/>
      <c r="U348" s="45"/>
      <c r="V348" s="45"/>
      <c r="W348" s="45"/>
      <c r="X348" s="45"/>
      <c r="Y348" s="15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</row>
    <row r="349" spans="2:50" ht="12.7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45"/>
      <c r="Q349" s="45"/>
      <c r="R349" s="45"/>
      <c r="S349" s="45"/>
      <c r="T349" s="45"/>
      <c r="U349" s="45"/>
      <c r="V349" s="45"/>
      <c r="W349" s="45"/>
      <c r="X349" s="45"/>
      <c r="Y349" s="15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</row>
    <row r="350" spans="2:50" ht="12.7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45"/>
      <c r="Q350" s="45"/>
      <c r="R350" s="45"/>
      <c r="S350" s="45"/>
      <c r="T350" s="45"/>
      <c r="U350" s="45"/>
      <c r="V350" s="45"/>
      <c r="W350" s="45"/>
      <c r="X350" s="45"/>
      <c r="Y350" s="15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</row>
    <row r="351" spans="2:50" ht="12.7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45"/>
      <c r="Q351" s="45"/>
      <c r="R351" s="45"/>
      <c r="S351" s="45"/>
      <c r="T351" s="45"/>
      <c r="U351" s="45"/>
      <c r="V351" s="45"/>
      <c r="W351" s="45"/>
      <c r="X351" s="45"/>
      <c r="Y351" s="15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</row>
    <row r="352" spans="2:50" ht="12.7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45"/>
      <c r="Q352" s="45"/>
      <c r="R352" s="45"/>
      <c r="S352" s="45"/>
      <c r="T352" s="45"/>
      <c r="U352" s="45"/>
      <c r="V352" s="45"/>
      <c r="W352" s="45"/>
      <c r="X352" s="45"/>
      <c r="Y352" s="15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</row>
    <row r="353" spans="2:50" ht="12.7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45"/>
      <c r="Q353" s="45"/>
      <c r="R353" s="45"/>
      <c r="S353" s="45"/>
      <c r="T353" s="45"/>
      <c r="U353" s="45"/>
      <c r="V353" s="45"/>
      <c r="W353" s="45"/>
      <c r="X353" s="45"/>
      <c r="Y353" s="15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</row>
    <row r="354" spans="2:50" ht="12.7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45"/>
      <c r="Q354" s="45"/>
      <c r="R354" s="45"/>
      <c r="S354" s="45"/>
      <c r="T354" s="45"/>
      <c r="U354" s="45"/>
      <c r="V354" s="45"/>
      <c r="W354" s="45"/>
      <c r="X354" s="45"/>
      <c r="Y354" s="15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</row>
    <row r="355" spans="2:50" ht="12.7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45"/>
      <c r="Q355" s="45"/>
      <c r="R355" s="45"/>
      <c r="S355" s="45"/>
      <c r="T355" s="45"/>
      <c r="U355" s="45"/>
      <c r="V355" s="45"/>
      <c r="W355" s="45"/>
      <c r="X355" s="45"/>
      <c r="Y355" s="15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</row>
    <row r="356" spans="2:50" ht="12.7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45"/>
      <c r="Q356" s="45"/>
      <c r="R356" s="45"/>
      <c r="S356" s="45"/>
      <c r="T356" s="45"/>
      <c r="U356" s="45"/>
      <c r="V356" s="45"/>
      <c r="W356" s="45"/>
      <c r="X356" s="45"/>
      <c r="Y356" s="15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</row>
    <row r="357" spans="2:50" ht="12.7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45"/>
      <c r="Q357" s="45"/>
      <c r="R357" s="45"/>
      <c r="S357" s="45"/>
      <c r="T357" s="45"/>
      <c r="U357" s="45"/>
      <c r="V357" s="45"/>
      <c r="W357" s="45"/>
      <c r="X357" s="45"/>
      <c r="Y357" s="15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</row>
    <row r="358" spans="2:50" ht="12.7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45"/>
      <c r="Q358" s="45"/>
      <c r="R358" s="45"/>
      <c r="S358" s="45"/>
      <c r="T358" s="45"/>
      <c r="U358" s="45"/>
      <c r="V358" s="45"/>
      <c r="W358" s="45"/>
      <c r="X358" s="45"/>
      <c r="Y358" s="15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</row>
    <row r="359" spans="2:50" ht="12.7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45"/>
      <c r="Q359" s="45"/>
      <c r="R359" s="45"/>
      <c r="S359" s="45"/>
      <c r="T359" s="45"/>
      <c r="U359" s="45"/>
      <c r="V359" s="45"/>
      <c r="W359" s="45"/>
      <c r="X359" s="45"/>
      <c r="Y359" s="15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</row>
    <row r="360" spans="2:50" ht="12.7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45"/>
      <c r="Q360" s="45"/>
      <c r="R360" s="45"/>
      <c r="S360" s="45"/>
      <c r="T360" s="45"/>
      <c r="U360" s="45"/>
      <c r="V360" s="45"/>
      <c r="W360" s="45"/>
      <c r="X360" s="45"/>
      <c r="Y360" s="15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</row>
    <row r="361" spans="2:50" ht="12.7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45"/>
      <c r="Q361" s="45"/>
      <c r="R361" s="45"/>
      <c r="S361" s="45"/>
      <c r="T361" s="45"/>
      <c r="U361" s="45"/>
      <c r="V361" s="45"/>
      <c r="W361" s="45"/>
      <c r="X361" s="45"/>
      <c r="Y361" s="15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</row>
    <row r="362" spans="2:50" ht="12.7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45"/>
      <c r="Q362" s="45"/>
      <c r="R362" s="45"/>
      <c r="S362" s="45"/>
      <c r="T362" s="45"/>
      <c r="U362" s="45"/>
      <c r="V362" s="45"/>
      <c r="W362" s="45"/>
      <c r="X362" s="45"/>
      <c r="Y362" s="15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</row>
    <row r="363" spans="2:50" ht="12.7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45"/>
      <c r="Q363" s="45"/>
      <c r="R363" s="45"/>
      <c r="S363" s="45"/>
      <c r="T363" s="45"/>
      <c r="U363" s="45"/>
      <c r="V363" s="45"/>
      <c r="W363" s="45"/>
      <c r="X363" s="45"/>
      <c r="Y363" s="15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</row>
    <row r="364" spans="2:50" ht="12.7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45"/>
      <c r="Q364" s="45"/>
      <c r="R364" s="45"/>
      <c r="S364" s="45"/>
      <c r="T364" s="45"/>
      <c r="U364" s="45"/>
      <c r="V364" s="45"/>
      <c r="W364" s="45"/>
      <c r="X364" s="45"/>
      <c r="Y364" s="15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</row>
    <row r="365" spans="2:50" ht="12.7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45"/>
      <c r="Q365" s="45"/>
      <c r="R365" s="45"/>
      <c r="S365" s="45"/>
      <c r="T365" s="45"/>
      <c r="U365" s="45"/>
      <c r="V365" s="45"/>
      <c r="W365" s="45"/>
      <c r="X365" s="45"/>
      <c r="Y365" s="15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</row>
    <row r="366" spans="2:50" ht="12.7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45"/>
      <c r="Q366" s="45"/>
      <c r="R366" s="45"/>
      <c r="S366" s="45"/>
      <c r="T366" s="45"/>
      <c r="U366" s="45"/>
      <c r="V366" s="45"/>
      <c r="W366" s="45"/>
      <c r="X366" s="45"/>
      <c r="Y366" s="15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</row>
    <row r="367" spans="2:50" ht="12.7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45"/>
      <c r="Q367" s="45"/>
      <c r="R367" s="45"/>
      <c r="S367" s="45"/>
      <c r="T367" s="45"/>
      <c r="U367" s="45"/>
      <c r="V367" s="45"/>
      <c r="W367" s="45"/>
      <c r="X367" s="45"/>
      <c r="Y367" s="15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</row>
    <row r="368" spans="2:50" ht="12.7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45"/>
      <c r="Q368" s="45"/>
      <c r="R368" s="45"/>
      <c r="S368" s="45"/>
      <c r="T368" s="45"/>
      <c r="U368" s="45"/>
      <c r="V368" s="45"/>
      <c r="W368" s="45"/>
      <c r="X368" s="45"/>
      <c r="Y368" s="15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</row>
    <row r="369" spans="2:50" ht="12.7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45"/>
      <c r="Q369" s="45"/>
      <c r="R369" s="45"/>
      <c r="S369" s="45"/>
      <c r="T369" s="45"/>
      <c r="U369" s="45"/>
      <c r="V369" s="45"/>
      <c r="W369" s="45"/>
      <c r="X369" s="45"/>
      <c r="Y369" s="15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</row>
    <row r="370" spans="2:50" ht="12.7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45"/>
      <c r="Q370" s="45"/>
      <c r="R370" s="45"/>
      <c r="S370" s="45"/>
      <c r="T370" s="45"/>
      <c r="U370" s="45"/>
      <c r="V370" s="45"/>
      <c r="W370" s="45"/>
      <c r="X370" s="45"/>
      <c r="Y370" s="15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</row>
    <row r="371" spans="2:50" ht="12.7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45"/>
      <c r="Q371" s="45"/>
      <c r="R371" s="45"/>
      <c r="S371" s="45"/>
      <c r="T371" s="45"/>
      <c r="U371" s="45"/>
      <c r="V371" s="45"/>
      <c r="W371" s="45"/>
      <c r="X371" s="45"/>
      <c r="Y371" s="15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</row>
    <row r="372" spans="2:50" ht="12.7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45"/>
      <c r="Q372" s="45"/>
      <c r="R372" s="45"/>
      <c r="S372" s="45"/>
      <c r="T372" s="45"/>
      <c r="U372" s="45"/>
      <c r="V372" s="45"/>
      <c r="W372" s="45"/>
      <c r="X372" s="45"/>
      <c r="Y372" s="15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</row>
    <row r="373" spans="2:50" ht="12.7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45"/>
      <c r="Q373" s="45"/>
      <c r="R373" s="45"/>
      <c r="S373" s="45"/>
      <c r="T373" s="45"/>
      <c r="U373" s="45"/>
      <c r="V373" s="45"/>
      <c r="W373" s="45"/>
      <c r="X373" s="45"/>
      <c r="Y373" s="15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</row>
    <row r="374" spans="2:50" ht="12.7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45"/>
      <c r="Q374" s="45"/>
      <c r="R374" s="45"/>
      <c r="S374" s="45"/>
      <c r="T374" s="45"/>
      <c r="U374" s="45"/>
      <c r="V374" s="45"/>
      <c r="W374" s="45"/>
      <c r="X374" s="45"/>
      <c r="Y374" s="15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</row>
    <row r="375" spans="2:50" ht="12.7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45"/>
      <c r="Q375" s="45"/>
      <c r="R375" s="45"/>
      <c r="S375" s="45"/>
      <c r="T375" s="45"/>
      <c r="U375" s="45"/>
      <c r="V375" s="45"/>
      <c r="W375" s="45"/>
      <c r="X375" s="45"/>
      <c r="Y375" s="15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</row>
    <row r="376" spans="2:50" ht="12.7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45"/>
      <c r="Q376" s="45"/>
      <c r="R376" s="45"/>
      <c r="S376" s="45"/>
      <c r="T376" s="45"/>
      <c r="U376" s="45"/>
      <c r="V376" s="45"/>
      <c r="W376" s="45"/>
      <c r="X376" s="45"/>
      <c r="Y376" s="15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</row>
    <row r="377" spans="2:50" ht="12.7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45"/>
      <c r="Q377" s="45"/>
      <c r="R377" s="45"/>
      <c r="S377" s="45"/>
      <c r="T377" s="45"/>
      <c r="U377" s="45"/>
      <c r="V377" s="45"/>
      <c r="W377" s="45"/>
      <c r="X377" s="45"/>
      <c r="Y377" s="15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</row>
    <row r="378" spans="2:50" ht="12.7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45"/>
      <c r="Q378" s="45"/>
      <c r="R378" s="45"/>
      <c r="S378" s="45"/>
      <c r="T378" s="45"/>
      <c r="U378" s="45"/>
      <c r="V378" s="45"/>
      <c r="W378" s="45"/>
      <c r="X378" s="45"/>
      <c r="Y378" s="15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</row>
    <row r="379" spans="2:50" ht="12.7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45"/>
      <c r="Q379" s="45"/>
      <c r="R379" s="45"/>
      <c r="S379" s="45"/>
      <c r="T379" s="45"/>
      <c r="U379" s="45"/>
      <c r="V379" s="45"/>
      <c r="W379" s="45"/>
      <c r="X379" s="45"/>
      <c r="Y379" s="15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</row>
    <row r="380" spans="2:50" ht="12.7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45"/>
      <c r="Q380" s="45"/>
      <c r="R380" s="45"/>
      <c r="S380" s="45"/>
      <c r="T380" s="45"/>
      <c r="U380" s="45"/>
      <c r="V380" s="45"/>
      <c r="W380" s="45"/>
      <c r="X380" s="45"/>
      <c r="Y380" s="15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</row>
    <row r="381" spans="2:50" ht="12.7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45"/>
      <c r="Q381" s="45"/>
      <c r="R381" s="45"/>
      <c r="S381" s="45"/>
      <c r="T381" s="45"/>
      <c r="U381" s="45"/>
      <c r="V381" s="45"/>
      <c r="W381" s="45"/>
      <c r="X381" s="45"/>
      <c r="Y381" s="15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</row>
    <row r="382" spans="2:50" ht="12.7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45"/>
      <c r="Q382" s="45"/>
      <c r="R382" s="45"/>
      <c r="S382" s="45"/>
      <c r="T382" s="45"/>
      <c r="U382" s="45"/>
      <c r="V382" s="45"/>
      <c r="W382" s="45"/>
      <c r="X382" s="45"/>
      <c r="Y382" s="15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</row>
    <row r="383" spans="2:50" ht="12.7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45"/>
      <c r="Q383" s="45"/>
      <c r="R383" s="45"/>
      <c r="S383" s="45"/>
      <c r="T383" s="45"/>
      <c r="U383" s="45"/>
      <c r="V383" s="45"/>
      <c r="W383" s="45"/>
      <c r="X383" s="45"/>
      <c r="Y383" s="15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</row>
    <row r="384" spans="2:50" ht="12.7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45"/>
      <c r="Q384" s="45"/>
      <c r="R384" s="45"/>
      <c r="S384" s="45"/>
      <c r="T384" s="45"/>
      <c r="U384" s="45"/>
      <c r="V384" s="45"/>
      <c r="W384" s="45"/>
      <c r="X384" s="45"/>
      <c r="Y384" s="15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</row>
    <row r="385" spans="2:50" ht="12.7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45"/>
      <c r="Q385" s="45"/>
      <c r="R385" s="45"/>
      <c r="S385" s="45"/>
      <c r="T385" s="45"/>
      <c r="U385" s="45"/>
      <c r="V385" s="45"/>
      <c r="W385" s="45"/>
      <c r="X385" s="45"/>
      <c r="Y385" s="15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</row>
    <row r="386" spans="2:50" ht="12.7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45"/>
      <c r="Q386" s="45"/>
      <c r="R386" s="45"/>
      <c r="S386" s="45"/>
      <c r="T386" s="45"/>
      <c r="U386" s="45"/>
      <c r="V386" s="45"/>
      <c r="W386" s="45"/>
      <c r="X386" s="45"/>
      <c r="Y386" s="15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</row>
    <row r="387" spans="2:50" ht="12.7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45"/>
      <c r="Q387" s="45"/>
      <c r="R387" s="45"/>
      <c r="S387" s="45"/>
      <c r="T387" s="45"/>
      <c r="U387" s="45"/>
      <c r="V387" s="45"/>
      <c r="W387" s="45"/>
      <c r="X387" s="45"/>
      <c r="Y387" s="15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</row>
    <row r="388" spans="2:50" ht="12.7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45"/>
      <c r="Q388" s="45"/>
      <c r="R388" s="45"/>
      <c r="S388" s="45"/>
      <c r="T388" s="45"/>
      <c r="U388" s="45"/>
      <c r="V388" s="45"/>
      <c r="W388" s="45"/>
      <c r="X388" s="45"/>
      <c r="Y388" s="15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</row>
    <row r="389" spans="2:50" ht="12.7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45"/>
      <c r="Q389" s="45"/>
      <c r="R389" s="45"/>
      <c r="S389" s="45"/>
      <c r="T389" s="45"/>
      <c r="U389" s="45"/>
      <c r="V389" s="45"/>
      <c r="W389" s="45"/>
      <c r="X389" s="45"/>
      <c r="Y389" s="15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</row>
    <row r="390" spans="2:50" ht="12.7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45"/>
      <c r="Q390" s="45"/>
      <c r="R390" s="45"/>
      <c r="S390" s="45"/>
      <c r="T390" s="45"/>
      <c r="U390" s="45"/>
      <c r="V390" s="45"/>
      <c r="W390" s="45"/>
      <c r="X390" s="45"/>
      <c r="Y390" s="15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</row>
    <row r="391" spans="2:50" ht="12.7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45"/>
      <c r="Q391" s="45"/>
      <c r="R391" s="45"/>
      <c r="S391" s="45"/>
      <c r="T391" s="45"/>
      <c r="U391" s="45"/>
      <c r="V391" s="45"/>
      <c r="W391" s="45"/>
      <c r="X391" s="45"/>
      <c r="Y391" s="15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</row>
    <row r="392" spans="2:50" ht="12.7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45"/>
      <c r="Q392" s="45"/>
      <c r="R392" s="45"/>
      <c r="S392" s="45"/>
      <c r="T392" s="45"/>
      <c r="U392" s="45"/>
      <c r="V392" s="45"/>
      <c r="W392" s="45"/>
      <c r="X392" s="45"/>
      <c r="Y392" s="15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</row>
    <row r="393" spans="2:50" ht="12.7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45"/>
      <c r="Q393" s="45"/>
      <c r="R393" s="45"/>
      <c r="S393" s="45"/>
      <c r="T393" s="45"/>
      <c r="U393" s="45"/>
      <c r="V393" s="45"/>
      <c r="W393" s="45"/>
      <c r="X393" s="45"/>
      <c r="Y393" s="15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</row>
    <row r="394" spans="2:50" ht="12.7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45"/>
      <c r="Q394" s="45"/>
      <c r="R394" s="45"/>
      <c r="S394" s="45"/>
      <c r="T394" s="45"/>
      <c r="U394" s="45"/>
      <c r="V394" s="45"/>
      <c r="W394" s="45"/>
      <c r="X394" s="45"/>
      <c r="Y394" s="15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</row>
    <row r="395" spans="2:50" ht="12.7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45"/>
      <c r="Q395" s="45"/>
      <c r="R395" s="45"/>
      <c r="S395" s="45"/>
      <c r="T395" s="45"/>
      <c r="U395" s="45"/>
      <c r="V395" s="45"/>
      <c r="W395" s="45"/>
      <c r="X395" s="45"/>
      <c r="Y395" s="15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</row>
    <row r="396" spans="2:50" ht="12.7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45"/>
      <c r="Q396" s="45"/>
      <c r="R396" s="45"/>
      <c r="S396" s="45"/>
      <c r="T396" s="45"/>
      <c r="U396" s="45"/>
      <c r="V396" s="45"/>
      <c r="W396" s="45"/>
      <c r="X396" s="45"/>
      <c r="Y396" s="15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</row>
    <row r="397" spans="2:50" ht="12.7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45"/>
      <c r="Q397" s="45"/>
      <c r="R397" s="45"/>
      <c r="S397" s="45"/>
      <c r="T397" s="45"/>
      <c r="U397" s="45"/>
      <c r="V397" s="45"/>
      <c r="W397" s="45"/>
      <c r="X397" s="45"/>
      <c r="Y397" s="15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</row>
    <row r="398" spans="2:50" ht="12.7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45"/>
      <c r="Q398" s="45"/>
      <c r="R398" s="45"/>
      <c r="S398" s="45"/>
      <c r="T398" s="45"/>
      <c r="U398" s="45"/>
      <c r="V398" s="45"/>
      <c r="W398" s="45"/>
      <c r="X398" s="45"/>
      <c r="Y398" s="15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</row>
    <row r="399" spans="2:50" ht="12.7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45"/>
      <c r="Q399" s="45"/>
      <c r="R399" s="45"/>
      <c r="S399" s="45"/>
      <c r="T399" s="45"/>
      <c r="U399" s="45"/>
      <c r="V399" s="45"/>
      <c r="W399" s="45"/>
      <c r="X399" s="45"/>
      <c r="Y399" s="15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</row>
    <row r="400" spans="2:50" ht="12.7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45"/>
      <c r="Q400" s="45"/>
      <c r="R400" s="45"/>
      <c r="S400" s="45"/>
      <c r="T400" s="45"/>
      <c r="U400" s="45"/>
      <c r="V400" s="45"/>
      <c r="W400" s="45"/>
      <c r="X400" s="45"/>
      <c r="Y400" s="15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</row>
    <row r="401" spans="2:50" ht="12.7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45"/>
      <c r="Q401" s="45"/>
      <c r="R401" s="45"/>
      <c r="S401" s="45"/>
      <c r="T401" s="45"/>
      <c r="U401" s="45"/>
      <c r="V401" s="45"/>
      <c r="W401" s="45"/>
      <c r="X401" s="45"/>
      <c r="Y401" s="15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</row>
    <row r="402" spans="2:50" ht="12.7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45"/>
      <c r="Q402" s="45"/>
      <c r="R402" s="45"/>
      <c r="S402" s="45"/>
      <c r="T402" s="45"/>
      <c r="U402" s="45"/>
      <c r="V402" s="45"/>
      <c r="W402" s="45"/>
      <c r="X402" s="45"/>
      <c r="Y402" s="15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</row>
    <row r="403" spans="2:50" ht="12.7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45"/>
      <c r="Q403" s="45"/>
      <c r="R403" s="45"/>
      <c r="S403" s="45"/>
      <c r="T403" s="45"/>
      <c r="U403" s="45"/>
      <c r="V403" s="45"/>
      <c r="W403" s="45"/>
      <c r="X403" s="45"/>
      <c r="Y403" s="15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</row>
    <row r="404" spans="2:50" ht="12.7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45"/>
      <c r="Q404" s="45"/>
      <c r="R404" s="45"/>
      <c r="S404" s="45"/>
      <c r="T404" s="45"/>
      <c r="U404" s="45"/>
      <c r="V404" s="45"/>
      <c r="W404" s="45"/>
      <c r="X404" s="45"/>
      <c r="Y404" s="15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</row>
    <row r="405" spans="2:50" ht="12.7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45"/>
      <c r="Q405" s="45"/>
      <c r="R405" s="45"/>
      <c r="S405" s="45"/>
      <c r="T405" s="45"/>
      <c r="U405" s="45"/>
      <c r="V405" s="45"/>
      <c r="W405" s="45"/>
      <c r="X405" s="45"/>
      <c r="Y405" s="15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</row>
    <row r="406" spans="2:50" ht="12.7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45"/>
      <c r="Q406" s="45"/>
      <c r="R406" s="45"/>
      <c r="S406" s="45"/>
      <c r="T406" s="45"/>
      <c r="U406" s="45"/>
      <c r="V406" s="45"/>
      <c r="W406" s="45"/>
      <c r="X406" s="45"/>
      <c r="Y406" s="15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</row>
    <row r="407" spans="2:50" ht="12.7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45"/>
      <c r="Q407" s="45"/>
      <c r="R407" s="45"/>
      <c r="S407" s="45"/>
      <c r="T407" s="45"/>
      <c r="U407" s="45"/>
      <c r="V407" s="45"/>
      <c r="W407" s="45"/>
      <c r="X407" s="45"/>
      <c r="Y407" s="15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</row>
    <row r="408" spans="2:50" ht="12.7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45"/>
      <c r="Q408" s="45"/>
      <c r="R408" s="45"/>
      <c r="S408" s="45"/>
      <c r="T408" s="45"/>
      <c r="U408" s="45"/>
      <c r="V408" s="45"/>
      <c r="W408" s="45"/>
      <c r="X408" s="45"/>
      <c r="Y408" s="15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</row>
    <row r="409" spans="2:50" ht="12.7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45"/>
      <c r="Q409" s="45"/>
      <c r="R409" s="45"/>
      <c r="S409" s="45"/>
      <c r="T409" s="45"/>
      <c r="U409" s="45"/>
      <c r="V409" s="45"/>
      <c r="W409" s="45"/>
      <c r="X409" s="45"/>
      <c r="Y409" s="15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</row>
    <row r="410" spans="2:50" ht="12.7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45"/>
      <c r="Q410" s="45"/>
      <c r="R410" s="45"/>
      <c r="S410" s="45"/>
      <c r="T410" s="45"/>
      <c r="U410" s="45"/>
      <c r="V410" s="45"/>
      <c r="W410" s="45"/>
      <c r="X410" s="45"/>
      <c r="Y410" s="15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</row>
    <row r="411" spans="2:50" ht="12.7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45"/>
      <c r="Q411" s="45"/>
      <c r="R411" s="45"/>
      <c r="S411" s="45"/>
      <c r="T411" s="45"/>
      <c r="U411" s="45"/>
      <c r="V411" s="45"/>
      <c r="W411" s="45"/>
      <c r="X411" s="45"/>
      <c r="Y411" s="15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</row>
    <row r="412" spans="2:50" ht="12.7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45"/>
      <c r="Q412" s="45"/>
      <c r="R412" s="45"/>
      <c r="S412" s="45"/>
      <c r="T412" s="45"/>
      <c r="U412" s="45"/>
      <c r="V412" s="45"/>
      <c r="W412" s="45"/>
      <c r="X412" s="45"/>
      <c r="Y412" s="15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</row>
    <row r="413" spans="2:50" ht="12.7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45"/>
      <c r="Q413" s="45"/>
      <c r="R413" s="45"/>
      <c r="S413" s="45"/>
      <c r="T413" s="45"/>
      <c r="U413" s="45"/>
      <c r="V413" s="45"/>
      <c r="W413" s="45"/>
      <c r="X413" s="45"/>
      <c r="Y413" s="15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</row>
    <row r="414" spans="2:50" ht="12.7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45"/>
      <c r="Q414" s="45"/>
      <c r="R414" s="45"/>
      <c r="S414" s="45"/>
      <c r="T414" s="45"/>
      <c r="U414" s="45"/>
      <c r="V414" s="45"/>
      <c r="W414" s="45"/>
      <c r="X414" s="45"/>
      <c r="Y414" s="15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</row>
    <row r="415" spans="2:50" ht="12.7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45"/>
      <c r="Q415" s="45"/>
      <c r="R415" s="45"/>
      <c r="S415" s="45"/>
      <c r="T415" s="45"/>
      <c r="U415" s="45"/>
      <c r="V415" s="45"/>
      <c r="W415" s="45"/>
      <c r="X415" s="45"/>
      <c r="Y415" s="15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</row>
    <row r="416" spans="2:50" ht="12.7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45"/>
      <c r="Q416" s="45"/>
      <c r="R416" s="45"/>
      <c r="S416" s="45"/>
      <c r="T416" s="45"/>
      <c r="U416" s="45"/>
      <c r="V416" s="45"/>
      <c r="W416" s="45"/>
      <c r="X416" s="45"/>
      <c r="Y416" s="15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</row>
    <row r="417" spans="2:50" ht="12.7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45"/>
      <c r="Q417" s="45"/>
      <c r="R417" s="45"/>
      <c r="S417" s="45"/>
      <c r="T417" s="45"/>
      <c r="U417" s="45"/>
      <c r="V417" s="45"/>
      <c r="W417" s="45"/>
      <c r="X417" s="45"/>
      <c r="Y417" s="15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</row>
    <row r="418" spans="2:50" ht="12.7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45"/>
      <c r="Q418" s="45"/>
      <c r="R418" s="45"/>
      <c r="S418" s="45"/>
      <c r="T418" s="45"/>
      <c r="U418" s="45"/>
      <c r="V418" s="45"/>
      <c r="W418" s="45"/>
      <c r="X418" s="45"/>
      <c r="Y418" s="15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</row>
    <row r="419" spans="2:50" ht="12.7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45"/>
      <c r="Q419" s="45"/>
      <c r="R419" s="45"/>
      <c r="S419" s="45"/>
      <c r="T419" s="45"/>
      <c r="U419" s="45"/>
      <c r="V419" s="45"/>
      <c r="W419" s="45"/>
      <c r="X419" s="45"/>
      <c r="Y419" s="15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</row>
    <row r="420" spans="2:50" ht="12.7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45"/>
      <c r="Q420" s="45"/>
      <c r="R420" s="45"/>
      <c r="S420" s="45"/>
      <c r="T420" s="45"/>
      <c r="U420" s="45"/>
      <c r="V420" s="45"/>
      <c r="W420" s="45"/>
      <c r="X420" s="45"/>
      <c r="Y420" s="15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</row>
    <row r="421" spans="2:50" ht="12.7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45"/>
      <c r="Q421" s="45"/>
      <c r="R421" s="45"/>
      <c r="S421" s="45"/>
      <c r="T421" s="45"/>
      <c r="U421" s="45"/>
      <c r="V421" s="45"/>
      <c r="W421" s="45"/>
      <c r="X421" s="45"/>
      <c r="Y421" s="15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</row>
    <row r="422" spans="2:50" ht="12.7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45"/>
      <c r="Q422" s="45"/>
      <c r="R422" s="45"/>
      <c r="S422" s="45"/>
      <c r="T422" s="45"/>
      <c r="U422" s="45"/>
      <c r="V422" s="45"/>
      <c r="W422" s="45"/>
      <c r="X422" s="45"/>
      <c r="Y422" s="15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</row>
    <row r="423" spans="2:50" ht="12.7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45"/>
      <c r="Q423" s="45"/>
      <c r="R423" s="45"/>
      <c r="S423" s="45"/>
      <c r="T423" s="45"/>
      <c r="U423" s="45"/>
      <c r="V423" s="45"/>
      <c r="W423" s="45"/>
      <c r="X423" s="45"/>
      <c r="Y423" s="15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</row>
    <row r="424" spans="2:50" ht="12.7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45"/>
      <c r="Q424" s="45"/>
      <c r="R424" s="45"/>
      <c r="S424" s="45"/>
      <c r="T424" s="45"/>
      <c r="U424" s="45"/>
      <c r="V424" s="45"/>
      <c r="W424" s="45"/>
      <c r="X424" s="45"/>
      <c r="Y424" s="15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</row>
    <row r="425" spans="2:50" ht="12.7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45"/>
      <c r="Q425" s="45"/>
      <c r="R425" s="45"/>
      <c r="S425" s="45"/>
      <c r="T425" s="45"/>
      <c r="U425" s="45"/>
      <c r="V425" s="45"/>
      <c r="W425" s="45"/>
      <c r="X425" s="45"/>
      <c r="Y425" s="15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</row>
    <row r="426" spans="2:50" ht="12.7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45"/>
      <c r="Q426" s="45"/>
      <c r="R426" s="45"/>
      <c r="S426" s="45"/>
      <c r="T426" s="45"/>
      <c r="U426" s="45"/>
      <c r="V426" s="45"/>
      <c r="W426" s="45"/>
      <c r="X426" s="45"/>
      <c r="Y426" s="15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</row>
    <row r="427" spans="2:50" ht="12.7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45"/>
      <c r="Q427" s="45"/>
      <c r="R427" s="45"/>
      <c r="S427" s="45"/>
      <c r="T427" s="45"/>
      <c r="U427" s="45"/>
      <c r="V427" s="45"/>
      <c r="W427" s="45"/>
      <c r="X427" s="45"/>
      <c r="Y427" s="15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</row>
    <row r="428" spans="2:50" ht="12.7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45"/>
      <c r="Q428" s="45"/>
      <c r="R428" s="45"/>
      <c r="S428" s="45"/>
      <c r="T428" s="45"/>
      <c r="U428" s="45"/>
      <c r="V428" s="45"/>
      <c r="W428" s="45"/>
      <c r="X428" s="45"/>
      <c r="Y428" s="15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</row>
    <row r="429" spans="2:50" ht="12.7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45"/>
      <c r="Q429" s="45"/>
      <c r="R429" s="45"/>
      <c r="S429" s="45"/>
      <c r="T429" s="45"/>
      <c r="U429" s="45"/>
      <c r="V429" s="45"/>
      <c r="W429" s="45"/>
      <c r="X429" s="45"/>
      <c r="Y429" s="15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</row>
    <row r="430" spans="2:50" ht="12.7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45"/>
      <c r="Q430" s="45"/>
      <c r="R430" s="45"/>
      <c r="S430" s="45"/>
      <c r="T430" s="45"/>
      <c r="U430" s="45"/>
      <c r="V430" s="45"/>
      <c r="W430" s="45"/>
      <c r="X430" s="45"/>
      <c r="Y430" s="15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</row>
    <row r="431" spans="2:50" ht="12.7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45"/>
      <c r="Q431" s="45"/>
      <c r="R431" s="45"/>
      <c r="S431" s="45"/>
      <c r="T431" s="45"/>
      <c r="U431" s="45"/>
      <c r="V431" s="45"/>
      <c r="W431" s="45"/>
      <c r="X431" s="45"/>
      <c r="Y431" s="15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</row>
    <row r="432" spans="2:50" ht="12.7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45"/>
      <c r="Q432" s="45"/>
      <c r="R432" s="45"/>
      <c r="S432" s="45"/>
      <c r="T432" s="45"/>
      <c r="U432" s="45"/>
      <c r="V432" s="45"/>
      <c r="W432" s="45"/>
      <c r="X432" s="45"/>
      <c r="Y432" s="15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</row>
    <row r="433" spans="2:50" ht="12.7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45"/>
      <c r="Q433" s="45"/>
      <c r="R433" s="45"/>
      <c r="S433" s="45"/>
      <c r="T433" s="45"/>
      <c r="U433" s="45"/>
      <c r="V433" s="45"/>
      <c r="W433" s="45"/>
      <c r="X433" s="45"/>
      <c r="Y433" s="15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</row>
    <row r="434" spans="2:50" ht="12.7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45"/>
      <c r="Q434" s="45"/>
      <c r="R434" s="45"/>
      <c r="S434" s="45"/>
      <c r="T434" s="45"/>
      <c r="U434" s="45"/>
      <c r="V434" s="45"/>
      <c r="W434" s="45"/>
      <c r="X434" s="45"/>
      <c r="Y434" s="15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</row>
    <row r="435" spans="2:50" ht="12.7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45"/>
      <c r="Q435" s="45"/>
      <c r="R435" s="45"/>
      <c r="S435" s="45"/>
      <c r="T435" s="45"/>
      <c r="U435" s="45"/>
      <c r="V435" s="45"/>
      <c r="W435" s="45"/>
      <c r="X435" s="45"/>
      <c r="Y435" s="15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</row>
    <row r="436" spans="2:50" ht="12.7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45"/>
      <c r="Q436" s="45"/>
      <c r="R436" s="45"/>
      <c r="S436" s="45"/>
      <c r="T436" s="45"/>
      <c r="U436" s="45"/>
      <c r="V436" s="45"/>
      <c r="W436" s="45"/>
      <c r="X436" s="45"/>
      <c r="Y436" s="15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</row>
    <row r="437" spans="2:50" ht="12.7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45"/>
      <c r="Q437" s="45"/>
      <c r="R437" s="45"/>
      <c r="S437" s="45"/>
      <c r="T437" s="45"/>
      <c r="U437" s="45"/>
      <c r="V437" s="45"/>
      <c r="W437" s="45"/>
      <c r="X437" s="45"/>
      <c r="Y437" s="15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</row>
    <row r="438" spans="2:50" ht="12.7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45"/>
      <c r="Q438" s="45"/>
      <c r="R438" s="45"/>
      <c r="S438" s="45"/>
      <c r="T438" s="45"/>
      <c r="U438" s="45"/>
      <c r="V438" s="45"/>
      <c r="W438" s="45"/>
      <c r="X438" s="45"/>
      <c r="Y438" s="15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</row>
    <row r="439" spans="2:50" ht="12.7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45"/>
      <c r="Q439" s="45"/>
      <c r="R439" s="45"/>
      <c r="S439" s="45"/>
      <c r="T439" s="45"/>
      <c r="U439" s="45"/>
      <c r="V439" s="45"/>
      <c r="W439" s="45"/>
      <c r="X439" s="45"/>
      <c r="Y439" s="15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</row>
    <row r="440" spans="2:50" ht="12.7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45"/>
      <c r="Q440" s="45"/>
      <c r="R440" s="45"/>
      <c r="S440" s="45"/>
      <c r="T440" s="45"/>
      <c r="U440" s="45"/>
      <c r="V440" s="45"/>
      <c r="W440" s="45"/>
      <c r="X440" s="45"/>
      <c r="Y440" s="15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</row>
    <row r="441" spans="2:50" ht="12.7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45"/>
      <c r="Q441" s="45"/>
      <c r="R441" s="45"/>
      <c r="S441" s="45"/>
      <c r="T441" s="45"/>
      <c r="U441" s="45"/>
      <c r="V441" s="45"/>
      <c r="W441" s="45"/>
      <c r="X441" s="45"/>
      <c r="Y441" s="15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</row>
    <row r="442" spans="2:50" ht="12.7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45"/>
      <c r="Q442" s="45"/>
      <c r="R442" s="45"/>
      <c r="S442" s="45"/>
      <c r="T442" s="45"/>
      <c r="U442" s="45"/>
      <c r="V442" s="45"/>
      <c r="W442" s="45"/>
      <c r="X442" s="45"/>
      <c r="Y442" s="15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</row>
    <row r="443" spans="2:50" ht="12.7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45"/>
      <c r="Q443" s="45"/>
      <c r="R443" s="45"/>
      <c r="S443" s="45"/>
      <c r="T443" s="45"/>
      <c r="U443" s="45"/>
      <c r="V443" s="45"/>
      <c r="W443" s="45"/>
      <c r="X443" s="45"/>
      <c r="Y443" s="15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</row>
    <row r="444" spans="2:50" ht="12.7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45"/>
      <c r="Q444" s="45"/>
      <c r="R444" s="45"/>
      <c r="S444" s="45"/>
      <c r="T444" s="45"/>
      <c r="U444" s="45"/>
      <c r="V444" s="45"/>
      <c r="W444" s="45"/>
      <c r="X444" s="45"/>
      <c r="Y444" s="15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</row>
    <row r="445" spans="2:50" ht="12.7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45"/>
      <c r="Q445" s="45"/>
      <c r="R445" s="45"/>
      <c r="S445" s="45"/>
      <c r="T445" s="45"/>
      <c r="U445" s="45"/>
      <c r="V445" s="45"/>
      <c r="W445" s="45"/>
      <c r="X445" s="45"/>
      <c r="Y445" s="15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</row>
    <row r="446" spans="2:50" ht="12.7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45"/>
      <c r="Q446" s="45"/>
      <c r="R446" s="45"/>
      <c r="S446" s="45"/>
      <c r="T446" s="45"/>
      <c r="U446" s="45"/>
      <c r="V446" s="45"/>
      <c r="W446" s="45"/>
      <c r="X446" s="45"/>
      <c r="Y446" s="15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</row>
    <row r="447" spans="2:50" ht="12.7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45"/>
      <c r="Q447" s="45"/>
      <c r="R447" s="45"/>
      <c r="S447" s="45"/>
      <c r="T447" s="45"/>
      <c r="U447" s="45"/>
      <c r="V447" s="45"/>
      <c r="W447" s="45"/>
      <c r="X447" s="45"/>
      <c r="Y447" s="15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</row>
    <row r="448" spans="2:50" ht="12.7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45"/>
      <c r="Q448" s="45"/>
      <c r="R448" s="45"/>
      <c r="S448" s="45"/>
      <c r="T448" s="45"/>
      <c r="U448" s="45"/>
      <c r="V448" s="45"/>
      <c r="W448" s="45"/>
      <c r="X448" s="45"/>
      <c r="Y448" s="15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</row>
    <row r="449" spans="2:50" ht="12.7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45"/>
      <c r="Q449" s="45"/>
      <c r="R449" s="45"/>
      <c r="S449" s="45"/>
      <c r="T449" s="45"/>
      <c r="U449" s="45"/>
      <c r="V449" s="45"/>
      <c r="W449" s="45"/>
      <c r="X449" s="45"/>
      <c r="Y449" s="15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</row>
    <row r="450" spans="2:50" ht="12.7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45"/>
      <c r="Q450" s="45"/>
      <c r="R450" s="45"/>
      <c r="S450" s="45"/>
      <c r="T450" s="45"/>
      <c r="U450" s="45"/>
      <c r="V450" s="45"/>
      <c r="W450" s="45"/>
      <c r="X450" s="45"/>
      <c r="Y450" s="15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</row>
    <row r="451" spans="2:50" ht="12.7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45"/>
      <c r="Q451" s="45"/>
      <c r="R451" s="45"/>
      <c r="S451" s="45"/>
      <c r="T451" s="45"/>
      <c r="U451" s="45"/>
      <c r="V451" s="45"/>
      <c r="W451" s="45"/>
      <c r="X451" s="45"/>
      <c r="Y451" s="15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</row>
    <row r="452" spans="2:50" ht="12.7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45"/>
      <c r="Q452" s="45"/>
      <c r="R452" s="45"/>
      <c r="S452" s="45"/>
      <c r="T452" s="45"/>
      <c r="U452" s="45"/>
      <c r="V452" s="45"/>
      <c r="W452" s="45"/>
      <c r="X452" s="45"/>
      <c r="Y452" s="15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</row>
    <row r="453" spans="2:50" ht="12.7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45"/>
      <c r="Q453" s="45"/>
      <c r="R453" s="45"/>
      <c r="S453" s="45"/>
      <c r="T453" s="45"/>
      <c r="U453" s="45"/>
      <c r="V453" s="45"/>
      <c r="W453" s="45"/>
      <c r="X453" s="45"/>
      <c r="Y453" s="15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</row>
    <row r="454" spans="2:50" ht="12.7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45"/>
      <c r="Q454" s="45"/>
      <c r="R454" s="45"/>
      <c r="S454" s="45"/>
      <c r="T454" s="45"/>
      <c r="U454" s="45"/>
      <c r="V454" s="45"/>
      <c r="W454" s="45"/>
      <c r="X454" s="45"/>
      <c r="Y454" s="15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</row>
    <row r="455" spans="2:50" ht="12.7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45"/>
      <c r="Q455" s="45"/>
      <c r="R455" s="45"/>
      <c r="S455" s="45"/>
      <c r="T455" s="45"/>
      <c r="U455" s="45"/>
      <c r="V455" s="45"/>
      <c r="W455" s="45"/>
      <c r="X455" s="45"/>
      <c r="Y455" s="15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</row>
    <row r="456" spans="2:50" ht="12.7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45"/>
      <c r="Q456" s="45"/>
      <c r="R456" s="45"/>
      <c r="S456" s="45"/>
      <c r="T456" s="45"/>
      <c r="U456" s="45"/>
      <c r="V456" s="45"/>
      <c r="W456" s="45"/>
      <c r="X456" s="45"/>
      <c r="Y456" s="15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</row>
    <row r="457" spans="2:50" ht="12.7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45"/>
      <c r="Q457" s="45"/>
      <c r="R457" s="45"/>
      <c r="S457" s="45"/>
      <c r="T457" s="45"/>
      <c r="U457" s="45"/>
      <c r="V457" s="45"/>
      <c r="W457" s="45"/>
      <c r="X457" s="45"/>
      <c r="Y457" s="15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</row>
    <row r="458" spans="2:50" ht="12.7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45"/>
      <c r="Q458" s="45"/>
      <c r="R458" s="45"/>
      <c r="S458" s="45"/>
      <c r="T458" s="45"/>
      <c r="U458" s="45"/>
      <c r="V458" s="45"/>
      <c r="W458" s="45"/>
      <c r="X458" s="45"/>
      <c r="Y458" s="15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</row>
    <row r="459" spans="2:50" ht="12.7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45"/>
      <c r="Q459" s="45"/>
      <c r="R459" s="45"/>
      <c r="S459" s="45"/>
      <c r="T459" s="45"/>
      <c r="U459" s="45"/>
      <c r="V459" s="45"/>
      <c r="W459" s="45"/>
      <c r="X459" s="45"/>
      <c r="Y459" s="15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</row>
    <row r="460" spans="2:50" ht="12.7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45"/>
      <c r="Q460" s="45"/>
      <c r="R460" s="45"/>
      <c r="S460" s="45"/>
      <c r="T460" s="45"/>
      <c r="U460" s="45"/>
      <c r="V460" s="45"/>
      <c r="W460" s="45"/>
      <c r="X460" s="45"/>
      <c r="Y460" s="15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</row>
    <row r="461" spans="2:50" ht="12.7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45"/>
      <c r="Q461" s="45"/>
      <c r="R461" s="45"/>
      <c r="S461" s="45"/>
      <c r="T461" s="45"/>
      <c r="U461" s="45"/>
      <c r="V461" s="45"/>
      <c r="W461" s="45"/>
      <c r="X461" s="45"/>
      <c r="Y461" s="15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</row>
    <row r="462" spans="2:50" ht="12.7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45"/>
      <c r="Q462" s="45"/>
      <c r="R462" s="45"/>
      <c r="S462" s="45"/>
      <c r="T462" s="45"/>
      <c r="U462" s="45"/>
      <c r="V462" s="45"/>
      <c r="W462" s="45"/>
      <c r="X462" s="45"/>
      <c r="Y462" s="15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</row>
    <row r="463" spans="2:50" ht="12.7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45"/>
      <c r="Q463" s="45"/>
      <c r="R463" s="45"/>
      <c r="S463" s="45"/>
      <c r="T463" s="45"/>
      <c r="U463" s="45"/>
      <c r="V463" s="45"/>
      <c r="W463" s="45"/>
      <c r="X463" s="45"/>
      <c r="Y463" s="15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</row>
    <row r="464" spans="2:50" ht="12.7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45"/>
      <c r="Q464" s="45"/>
      <c r="R464" s="45"/>
      <c r="S464" s="45"/>
      <c r="T464" s="45"/>
      <c r="U464" s="45"/>
      <c r="V464" s="45"/>
      <c r="W464" s="45"/>
      <c r="X464" s="45"/>
      <c r="Y464" s="15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</row>
    <row r="465" spans="2:50" ht="12.7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45"/>
      <c r="Q465" s="45"/>
      <c r="R465" s="45"/>
      <c r="S465" s="45"/>
      <c r="T465" s="45"/>
      <c r="U465" s="45"/>
      <c r="V465" s="45"/>
      <c r="W465" s="45"/>
      <c r="X465" s="45"/>
      <c r="Y465" s="15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</row>
    <row r="466" spans="2:50" ht="12.7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45"/>
      <c r="Q466" s="45"/>
      <c r="R466" s="45"/>
      <c r="S466" s="45"/>
      <c r="T466" s="45"/>
      <c r="U466" s="45"/>
      <c r="V466" s="45"/>
      <c r="W466" s="45"/>
      <c r="X466" s="45"/>
      <c r="Y466" s="15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</row>
    <row r="467" spans="2:50" ht="12.7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45"/>
      <c r="Q467" s="45"/>
      <c r="R467" s="45"/>
      <c r="S467" s="45"/>
      <c r="T467" s="45"/>
      <c r="U467" s="45"/>
      <c r="V467" s="45"/>
      <c r="W467" s="45"/>
      <c r="X467" s="45"/>
      <c r="Y467" s="15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</row>
    <row r="468" spans="2:50" ht="12.7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45"/>
      <c r="Q468" s="45"/>
      <c r="R468" s="45"/>
      <c r="S468" s="45"/>
      <c r="T468" s="45"/>
      <c r="U468" s="45"/>
      <c r="V468" s="45"/>
      <c r="W468" s="45"/>
      <c r="X468" s="45"/>
      <c r="Y468" s="15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</row>
    <row r="469" spans="2:50" ht="12.7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45"/>
      <c r="Q469" s="45"/>
      <c r="R469" s="45"/>
      <c r="S469" s="45"/>
      <c r="T469" s="45"/>
      <c r="U469" s="45"/>
      <c r="V469" s="45"/>
      <c r="W469" s="45"/>
      <c r="X469" s="45"/>
      <c r="Y469" s="15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</row>
    <row r="470" spans="2:50" ht="12.7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45"/>
      <c r="Q470" s="45"/>
      <c r="R470" s="45"/>
      <c r="S470" s="45"/>
      <c r="T470" s="45"/>
      <c r="U470" s="45"/>
      <c r="V470" s="45"/>
      <c r="W470" s="45"/>
      <c r="X470" s="45"/>
      <c r="Y470" s="15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</row>
    <row r="471" spans="2:50" ht="12.7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45"/>
      <c r="Q471" s="45"/>
      <c r="R471" s="45"/>
      <c r="S471" s="45"/>
      <c r="T471" s="45"/>
      <c r="U471" s="45"/>
      <c r="V471" s="45"/>
      <c r="W471" s="45"/>
      <c r="X471" s="45"/>
      <c r="Y471" s="15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</row>
    <row r="472" spans="2:50" ht="12.7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45"/>
      <c r="Q472" s="45"/>
      <c r="R472" s="45"/>
      <c r="S472" s="45"/>
      <c r="T472" s="45"/>
      <c r="U472" s="45"/>
      <c r="V472" s="45"/>
      <c r="W472" s="45"/>
      <c r="X472" s="45"/>
      <c r="Y472" s="15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</row>
    <row r="473" spans="2:50" ht="12.7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45"/>
      <c r="Q473" s="45"/>
      <c r="R473" s="45"/>
      <c r="S473" s="45"/>
      <c r="T473" s="45"/>
      <c r="U473" s="45"/>
      <c r="V473" s="45"/>
      <c r="W473" s="45"/>
      <c r="X473" s="45"/>
      <c r="Y473" s="15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</row>
    <row r="474" spans="2:50" ht="12.7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45"/>
      <c r="Q474" s="45"/>
      <c r="R474" s="45"/>
      <c r="S474" s="45"/>
      <c r="T474" s="45"/>
      <c r="U474" s="45"/>
      <c r="V474" s="45"/>
      <c r="W474" s="45"/>
      <c r="X474" s="45"/>
      <c r="Y474" s="15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</row>
    <row r="475" spans="2:50" ht="12.7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45"/>
      <c r="Q475" s="45"/>
      <c r="R475" s="45"/>
      <c r="S475" s="45"/>
      <c r="T475" s="45"/>
      <c r="U475" s="45"/>
      <c r="V475" s="45"/>
      <c r="W475" s="45"/>
      <c r="X475" s="45"/>
      <c r="Y475" s="15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</row>
    <row r="476" spans="2:50" ht="12.7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45"/>
      <c r="Q476" s="45"/>
      <c r="R476" s="45"/>
      <c r="S476" s="45"/>
      <c r="T476" s="45"/>
      <c r="U476" s="45"/>
      <c r="V476" s="45"/>
      <c r="W476" s="45"/>
      <c r="X476" s="45"/>
      <c r="Y476" s="15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</row>
    <row r="477" spans="2:50" ht="12.7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45"/>
      <c r="Q477" s="45"/>
      <c r="R477" s="45"/>
      <c r="S477" s="45"/>
      <c r="T477" s="45"/>
      <c r="U477" s="45"/>
      <c r="V477" s="45"/>
      <c r="W477" s="45"/>
      <c r="X477" s="45"/>
      <c r="Y477" s="15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</row>
    <row r="478" spans="2:50" ht="12.7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45"/>
      <c r="Q478" s="45"/>
      <c r="R478" s="45"/>
      <c r="S478" s="45"/>
      <c r="T478" s="45"/>
      <c r="U478" s="45"/>
      <c r="V478" s="45"/>
      <c r="W478" s="45"/>
      <c r="X478" s="45"/>
      <c r="Y478" s="15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</row>
    <row r="479" spans="2:50" ht="12.7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45"/>
      <c r="Q479" s="45"/>
      <c r="R479" s="45"/>
      <c r="S479" s="45"/>
      <c r="T479" s="45"/>
      <c r="U479" s="45"/>
      <c r="V479" s="45"/>
      <c r="W479" s="45"/>
      <c r="X479" s="45"/>
      <c r="Y479" s="15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</row>
    <row r="480" spans="2:50" ht="12.7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45"/>
      <c r="Q480" s="45"/>
      <c r="R480" s="45"/>
      <c r="S480" s="45"/>
      <c r="T480" s="45"/>
      <c r="U480" s="45"/>
      <c r="V480" s="45"/>
      <c r="W480" s="45"/>
      <c r="X480" s="45"/>
      <c r="Y480" s="15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</row>
    <row r="481" spans="2:50" ht="12.7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45"/>
      <c r="Q481" s="45"/>
      <c r="R481" s="45"/>
      <c r="S481" s="45"/>
      <c r="T481" s="45"/>
      <c r="U481" s="45"/>
      <c r="V481" s="45"/>
      <c r="W481" s="45"/>
      <c r="X481" s="45"/>
      <c r="Y481" s="15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</row>
    <row r="482" spans="2:50" ht="12.7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45"/>
      <c r="Q482" s="45"/>
      <c r="R482" s="45"/>
      <c r="S482" s="45"/>
      <c r="T482" s="45"/>
      <c r="U482" s="45"/>
      <c r="V482" s="45"/>
      <c r="W482" s="45"/>
      <c r="X482" s="45"/>
      <c r="Y482" s="15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</row>
    <row r="483" spans="2:50" ht="12.7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45"/>
      <c r="Q483" s="45"/>
      <c r="R483" s="45"/>
      <c r="S483" s="45"/>
      <c r="T483" s="45"/>
      <c r="U483" s="45"/>
      <c r="V483" s="45"/>
      <c r="W483" s="45"/>
      <c r="X483" s="45"/>
      <c r="Y483" s="15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</row>
    <row r="484" spans="2:50" ht="12.7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45"/>
      <c r="Q484" s="45"/>
      <c r="R484" s="45"/>
      <c r="S484" s="45"/>
      <c r="T484" s="45"/>
      <c r="U484" s="45"/>
      <c r="V484" s="45"/>
      <c r="W484" s="45"/>
      <c r="X484" s="45"/>
      <c r="Y484" s="15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</row>
    <row r="485" spans="2:50" ht="12.7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45"/>
      <c r="Q485" s="45"/>
      <c r="R485" s="45"/>
      <c r="S485" s="45"/>
      <c r="T485" s="45"/>
      <c r="U485" s="45"/>
      <c r="V485" s="45"/>
      <c r="W485" s="45"/>
      <c r="X485" s="45"/>
      <c r="Y485" s="15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</row>
    <row r="486" spans="2:50" ht="12.7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45"/>
      <c r="Q486" s="45"/>
      <c r="R486" s="45"/>
      <c r="S486" s="45"/>
      <c r="T486" s="45"/>
      <c r="U486" s="45"/>
      <c r="V486" s="45"/>
      <c r="W486" s="45"/>
      <c r="X486" s="45"/>
      <c r="Y486" s="15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</row>
    <row r="487" spans="2:50" ht="12.7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45"/>
      <c r="Q487" s="45"/>
      <c r="R487" s="45"/>
      <c r="S487" s="45"/>
      <c r="T487" s="45"/>
      <c r="U487" s="45"/>
      <c r="V487" s="45"/>
      <c r="W487" s="45"/>
      <c r="X487" s="45"/>
      <c r="Y487" s="15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</row>
    <row r="488" spans="2:50" ht="12.7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45"/>
      <c r="Q488" s="45"/>
      <c r="R488" s="45"/>
      <c r="S488" s="45"/>
      <c r="T488" s="45"/>
      <c r="U488" s="45"/>
      <c r="V488" s="45"/>
      <c r="W488" s="45"/>
      <c r="X488" s="45"/>
      <c r="Y488" s="15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</row>
    <row r="489" spans="2:50" ht="12.7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45"/>
      <c r="Q489" s="45"/>
      <c r="R489" s="45"/>
      <c r="S489" s="45"/>
      <c r="T489" s="45"/>
      <c r="U489" s="45"/>
      <c r="V489" s="45"/>
      <c r="W489" s="45"/>
      <c r="X489" s="45"/>
      <c r="Y489" s="15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</row>
    <row r="490" spans="2:50" ht="12.7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45"/>
      <c r="Q490" s="45"/>
      <c r="R490" s="45"/>
      <c r="S490" s="45"/>
      <c r="T490" s="45"/>
      <c r="U490" s="45"/>
      <c r="V490" s="45"/>
      <c r="W490" s="45"/>
      <c r="X490" s="45"/>
      <c r="Y490" s="15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</row>
    <row r="491" spans="2:50" ht="12.7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45"/>
      <c r="Q491" s="45"/>
      <c r="R491" s="45"/>
      <c r="S491" s="45"/>
      <c r="T491" s="45"/>
      <c r="U491" s="45"/>
      <c r="V491" s="45"/>
      <c r="W491" s="45"/>
      <c r="X491" s="45"/>
      <c r="Y491" s="15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</row>
    <row r="492" spans="2:50" ht="12.7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45"/>
      <c r="Q492" s="45"/>
      <c r="R492" s="45"/>
      <c r="S492" s="45"/>
      <c r="T492" s="45"/>
      <c r="U492" s="45"/>
      <c r="V492" s="45"/>
      <c r="W492" s="45"/>
      <c r="X492" s="45"/>
      <c r="Y492" s="15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</row>
    <row r="493" spans="2:50" ht="12.7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45"/>
      <c r="Q493" s="45"/>
      <c r="R493" s="45"/>
      <c r="S493" s="45"/>
      <c r="T493" s="45"/>
      <c r="U493" s="45"/>
      <c r="V493" s="45"/>
      <c r="W493" s="45"/>
      <c r="X493" s="45"/>
      <c r="Y493" s="15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</row>
    <row r="494" spans="2:50" ht="12.7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45"/>
      <c r="Q494" s="45"/>
      <c r="R494" s="45"/>
      <c r="S494" s="45"/>
      <c r="T494" s="45"/>
      <c r="U494" s="45"/>
      <c r="V494" s="45"/>
      <c r="W494" s="45"/>
      <c r="X494" s="45"/>
      <c r="Y494" s="15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</row>
    <row r="495" spans="2:50" ht="12.7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45"/>
      <c r="Q495" s="45"/>
      <c r="R495" s="45"/>
      <c r="S495" s="45"/>
      <c r="T495" s="45"/>
      <c r="U495" s="45"/>
      <c r="V495" s="45"/>
      <c r="W495" s="45"/>
      <c r="X495" s="45"/>
      <c r="Y495" s="15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</row>
    <row r="496" spans="2:50" ht="12.7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45"/>
      <c r="Q496" s="45"/>
      <c r="R496" s="45"/>
      <c r="S496" s="45"/>
      <c r="T496" s="45"/>
      <c r="U496" s="45"/>
      <c r="V496" s="45"/>
      <c r="W496" s="45"/>
      <c r="X496" s="45"/>
      <c r="Y496" s="15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</row>
    <row r="497" spans="2:50" ht="12.7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45"/>
      <c r="Q497" s="45"/>
      <c r="R497" s="45"/>
      <c r="S497" s="45"/>
      <c r="T497" s="45"/>
      <c r="U497" s="45"/>
      <c r="V497" s="45"/>
      <c r="W497" s="45"/>
      <c r="X497" s="45"/>
      <c r="Y497" s="15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</row>
    <row r="498" spans="2:50" ht="12.7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45"/>
      <c r="Q498" s="45"/>
      <c r="R498" s="45"/>
      <c r="S498" s="45"/>
      <c r="T498" s="45"/>
      <c r="U498" s="45"/>
      <c r="V498" s="45"/>
      <c r="W498" s="45"/>
      <c r="X498" s="45"/>
      <c r="Y498" s="15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</row>
    <row r="499" spans="2:50" ht="12.7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45"/>
      <c r="Q499" s="45"/>
      <c r="R499" s="45"/>
      <c r="S499" s="45"/>
      <c r="T499" s="45"/>
      <c r="U499" s="45"/>
      <c r="V499" s="45"/>
      <c r="W499" s="45"/>
      <c r="X499" s="45"/>
      <c r="Y499" s="15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</row>
    <row r="500" spans="2:50" ht="12.7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45"/>
      <c r="Q500" s="45"/>
      <c r="R500" s="45"/>
      <c r="S500" s="45"/>
      <c r="T500" s="45"/>
      <c r="U500" s="45"/>
      <c r="V500" s="45"/>
      <c r="W500" s="45"/>
      <c r="X500" s="45"/>
      <c r="Y500" s="15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</row>
    <row r="501" spans="2:50" ht="12.7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45"/>
      <c r="Q501" s="45"/>
      <c r="R501" s="45"/>
      <c r="S501" s="45"/>
      <c r="T501" s="45"/>
      <c r="U501" s="45"/>
      <c r="V501" s="45"/>
      <c r="W501" s="45"/>
      <c r="X501" s="45"/>
      <c r="Y501" s="15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</row>
    <row r="502" spans="2:50" ht="12.7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45"/>
      <c r="Q502" s="45"/>
      <c r="R502" s="45"/>
      <c r="S502" s="45"/>
      <c r="T502" s="45"/>
      <c r="U502" s="45"/>
      <c r="V502" s="45"/>
      <c r="W502" s="45"/>
      <c r="X502" s="45"/>
      <c r="Y502" s="15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</row>
    <row r="503" spans="2:50" ht="12.7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45"/>
      <c r="Q503" s="45"/>
      <c r="R503" s="45"/>
      <c r="S503" s="45"/>
      <c r="T503" s="45"/>
      <c r="U503" s="45"/>
      <c r="V503" s="45"/>
      <c r="W503" s="45"/>
      <c r="X503" s="45"/>
      <c r="Y503" s="15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</row>
    <row r="504" spans="2:50" ht="12.7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45"/>
      <c r="Q504" s="45"/>
      <c r="R504" s="45"/>
      <c r="S504" s="45"/>
      <c r="T504" s="45"/>
      <c r="U504" s="45"/>
      <c r="V504" s="45"/>
      <c r="W504" s="45"/>
      <c r="X504" s="45"/>
      <c r="Y504" s="15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</row>
    <row r="505" spans="2:50" ht="12.7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45"/>
      <c r="Q505" s="45"/>
      <c r="R505" s="45"/>
      <c r="S505" s="45"/>
      <c r="T505" s="45"/>
      <c r="U505" s="45"/>
      <c r="V505" s="45"/>
      <c r="W505" s="45"/>
      <c r="X505" s="45"/>
      <c r="Y505" s="15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</row>
    <row r="506" spans="2:50" ht="12.7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45"/>
      <c r="Q506" s="45"/>
      <c r="R506" s="45"/>
      <c r="S506" s="45"/>
      <c r="T506" s="45"/>
      <c r="U506" s="45"/>
      <c r="V506" s="45"/>
      <c r="W506" s="45"/>
      <c r="X506" s="45"/>
      <c r="Y506" s="15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</row>
    <row r="507" spans="2:50" ht="12.7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45"/>
      <c r="Q507" s="45"/>
      <c r="R507" s="45"/>
      <c r="S507" s="45"/>
      <c r="T507" s="45"/>
      <c r="U507" s="45"/>
      <c r="V507" s="45"/>
      <c r="W507" s="45"/>
      <c r="X507" s="45"/>
      <c r="Y507" s="15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</row>
    <row r="508" spans="2:50" ht="12.7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45"/>
      <c r="Q508" s="45"/>
      <c r="R508" s="45"/>
      <c r="S508" s="45"/>
      <c r="T508" s="45"/>
      <c r="U508" s="45"/>
      <c r="V508" s="45"/>
      <c r="W508" s="45"/>
      <c r="X508" s="45"/>
      <c r="Y508" s="15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</row>
    <row r="509" spans="2:50" ht="12.7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45"/>
      <c r="Q509" s="45"/>
      <c r="R509" s="45"/>
      <c r="S509" s="45"/>
      <c r="T509" s="45"/>
      <c r="U509" s="45"/>
      <c r="V509" s="45"/>
      <c r="W509" s="45"/>
      <c r="X509" s="45"/>
      <c r="Y509" s="15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</row>
    <row r="510" spans="2:50" ht="12.7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45"/>
      <c r="Q510" s="45"/>
      <c r="R510" s="45"/>
      <c r="S510" s="45"/>
      <c r="T510" s="45"/>
      <c r="U510" s="45"/>
      <c r="V510" s="45"/>
      <c r="W510" s="45"/>
      <c r="X510" s="45"/>
      <c r="Y510" s="15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</row>
    <row r="511" spans="2:50" ht="12.7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45"/>
      <c r="Q511" s="45"/>
      <c r="R511" s="45"/>
      <c r="S511" s="45"/>
      <c r="T511" s="45"/>
      <c r="U511" s="45"/>
      <c r="V511" s="45"/>
      <c r="W511" s="45"/>
      <c r="X511" s="45"/>
      <c r="Y511" s="15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</row>
    <row r="512" spans="2:50" ht="12.7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45"/>
      <c r="Q512" s="45"/>
      <c r="R512" s="45"/>
      <c r="S512" s="45"/>
      <c r="T512" s="45"/>
      <c r="U512" s="45"/>
      <c r="V512" s="45"/>
      <c r="W512" s="45"/>
      <c r="X512" s="45"/>
      <c r="Y512" s="15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</row>
    <row r="513" spans="2:50" ht="12.7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45"/>
      <c r="Q513" s="45"/>
      <c r="R513" s="45"/>
      <c r="S513" s="45"/>
      <c r="T513" s="45"/>
      <c r="U513" s="45"/>
      <c r="V513" s="45"/>
      <c r="W513" s="45"/>
      <c r="X513" s="45"/>
      <c r="Y513" s="15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</row>
    <row r="514" spans="2:50" ht="12.7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45"/>
      <c r="Q514" s="45"/>
      <c r="R514" s="45"/>
      <c r="S514" s="45"/>
      <c r="T514" s="45"/>
      <c r="U514" s="45"/>
      <c r="V514" s="45"/>
      <c r="W514" s="45"/>
      <c r="X514" s="45"/>
      <c r="Y514" s="15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</row>
    <row r="515" spans="2:50" ht="12.7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45"/>
      <c r="Q515" s="45"/>
      <c r="R515" s="45"/>
      <c r="S515" s="45"/>
      <c r="T515" s="45"/>
      <c r="U515" s="45"/>
      <c r="V515" s="45"/>
      <c r="W515" s="45"/>
      <c r="X515" s="45"/>
      <c r="Y515" s="15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</row>
    <row r="516" spans="2:50" ht="12.7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45"/>
      <c r="Q516" s="45"/>
      <c r="R516" s="45"/>
      <c r="S516" s="45"/>
      <c r="T516" s="45"/>
      <c r="U516" s="45"/>
      <c r="V516" s="45"/>
      <c r="W516" s="45"/>
      <c r="X516" s="45"/>
      <c r="Y516" s="15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</row>
    <row r="517" spans="2:50" ht="12.7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45"/>
      <c r="Q517" s="45"/>
      <c r="R517" s="45"/>
      <c r="S517" s="45"/>
      <c r="T517" s="45"/>
      <c r="U517" s="45"/>
      <c r="V517" s="45"/>
      <c r="W517" s="45"/>
      <c r="X517" s="45"/>
      <c r="Y517" s="15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</row>
    <row r="518" spans="2:50" ht="12.7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45"/>
      <c r="Q518" s="45"/>
      <c r="R518" s="45"/>
      <c r="S518" s="45"/>
      <c r="T518" s="45"/>
      <c r="U518" s="45"/>
      <c r="V518" s="45"/>
      <c r="W518" s="45"/>
      <c r="X518" s="45"/>
      <c r="Y518" s="15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</row>
    <row r="519" spans="2:50" ht="12.7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45"/>
      <c r="Q519" s="45"/>
      <c r="R519" s="45"/>
      <c r="S519" s="45"/>
      <c r="T519" s="45"/>
      <c r="U519" s="45"/>
      <c r="V519" s="45"/>
      <c r="W519" s="45"/>
      <c r="X519" s="45"/>
      <c r="Y519" s="15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</row>
    <row r="520" spans="2:50" ht="12.7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45"/>
      <c r="Q520" s="45"/>
      <c r="R520" s="45"/>
      <c r="S520" s="45"/>
      <c r="T520" s="45"/>
      <c r="U520" s="45"/>
      <c r="V520" s="45"/>
      <c r="W520" s="45"/>
      <c r="X520" s="45"/>
      <c r="Y520" s="15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</row>
    <row r="521" spans="2:50" ht="12.7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45"/>
      <c r="Q521" s="45"/>
      <c r="R521" s="45"/>
      <c r="S521" s="45"/>
      <c r="T521" s="45"/>
      <c r="U521" s="45"/>
      <c r="V521" s="45"/>
      <c r="W521" s="45"/>
      <c r="X521" s="45"/>
      <c r="Y521" s="15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</row>
    <row r="522" spans="2:50" ht="12.7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45"/>
      <c r="Q522" s="45"/>
      <c r="R522" s="45"/>
      <c r="S522" s="45"/>
      <c r="T522" s="45"/>
      <c r="U522" s="45"/>
      <c r="V522" s="45"/>
      <c r="W522" s="45"/>
      <c r="X522" s="45"/>
      <c r="Y522" s="15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</row>
    <row r="523" spans="2:50" ht="12.7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45"/>
      <c r="Q523" s="45"/>
      <c r="R523" s="45"/>
      <c r="S523" s="45"/>
      <c r="T523" s="45"/>
      <c r="U523" s="45"/>
      <c r="V523" s="45"/>
      <c r="W523" s="45"/>
      <c r="X523" s="45"/>
      <c r="Y523" s="15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</row>
    <row r="524" spans="2:50" ht="12.7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45"/>
      <c r="Q524" s="45"/>
      <c r="R524" s="45"/>
      <c r="S524" s="45"/>
      <c r="T524" s="45"/>
      <c r="U524" s="45"/>
      <c r="V524" s="45"/>
      <c r="W524" s="45"/>
      <c r="X524" s="45"/>
      <c r="Y524" s="15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</row>
    <row r="525" spans="2:50" ht="12.7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45"/>
      <c r="Q525" s="45"/>
      <c r="R525" s="45"/>
      <c r="S525" s="45"/>
      <c r="T525" s="45"/>
      <c r="U525" s="45"/>
      <c r="V525" s="45"/>
      <c r="W525" s="45"/>
      <c r="X525" s="45"/>
      <c r="Y525" s="15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</row>
    <row r="526" spans="2:50" ht="12.7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45"/>
      <c r="Q526" s="45"/>
      <c r="R526" s="45"/>
      <c r="S526" s="45"/>
      <c r="T526" s="45"/>
      <c r="U526" s="45"/>
      <c r="V526" s="45"/>
      <c r="W526" s="45"/>
      <c r="X526" s="45"/>
      <c r="Y526" s="15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</row>
    <row r="527" spans="2:50" ht="12.7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45"/>
      <c r="Q527" s="45"/>
      <c r="R527" s="45"/>
      <c r="S527" s="45"/>
      <c r="T527" s="45"/>
      <c r="U527" s="45"/>
      <c r="V527" s="45"/>
      <c r="W527" s="45"/>
      <c r="X527" s="45"/>
      <c r="Y527" s="15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</row>
    <row r="528" spans="2:50" ht="12.7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45"/>
      <c r="Q528" s="45"/>
      <c r="R528" s="45"/>
      <c r="S528" s="45"/>
      <c r="T528" s="45"/>
      <c r="U528" s="45"/>
      <c r="V528" s="45"/>
      <c r="W528" s="45"/>
      <c r="X528" s="45"/>
      <c r="Y528" s="15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</row>
    <row r="529" spans="2:50" ht="12.7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45"/>
      <c r="Q529" s="45"/>
      <c r="R529" s="45"/>
      <c r="S529" s="45"/>
      <c r="T529" s="45"/>
      <c r="U529" s="45"/>
      <c r="V529" s="45"/>
      <c r="W529" s="45"/>
      <c r="X529" s="45"/>
      <c r="Y529" s="15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</row>
    <row r="530" spans="2:50" ht="12.7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45"/>
      <c r="Q530" s="45"/>
      <c r="R530" s="45"/>
      <c r="S530" s="45"/>
      <c r="T530" s="45"/>
      <c r="U530" s="45"/>
      <c r="V530" s="45"/>
      <c r="W530" s="45"/>
      <c r="X530" s="45"/>
      <c r="Y530" s="15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</row>
    <row r="531" spans="2:50" ht="12.7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45"/>
      <c r="Q531" s="45"/>
      <c r="R531" s="45"/>
      <c r="S531" s="45"/>
      <c r="T531" s="45"/>
      <c r="U531" s="45"/>
      <c r="V531" s="45"/>
      <c r="W531" s="45"/>
      <c r="X531" s="45"/>
      <c r="Y531" s="15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</row>
    <row r="532" spans="2:50" ht="12.7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45"/>
      <c r="Q532" s="45"/>
      <c r="R532" s="45"/>
      <c r="S532" s="45"/>
      <c r="T532" s="45"/>
      <c r="U532" s="45"/>
      <c r="V532" s="45"/>
      <c r="W532" s="45"/>
      <c r="X532" s="45"/>
      <c r="Y532" s="15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</row>
    <row r="533" spans="2:14" ht="12.7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ht="12.75">
      <c r="B534" s="15"/>
    </row>
    <row r="535" ht="12.75">
      <c r="B535" s="15"/>
    </row>
    <row r="536" ht="12.75">
      <c r="B536" s="15"/>
    </row>
    <row r="537" ht="12.75">
      <c r="B537" s="15"/>
    </row>
    <row r="538" ht="12.75">
      <c r="B538" s="15"/>
    </row>
    <row r="539" ht="12.75">
      <c r="B539" s="15"/>
    </row>
    <row r="540" ht="12.75">
      <c r="B540" s="15"/>
    </row>
    <row r="541" ht="12.75">
      <c r="B541" s="15"/>
    </row>
    <row r="542" ht="12.75">
      <c r="B542" s="15"/>
    </row>
    <row r="543" ht="12.75">
      <c r="B543" s="15"/>
    </row>
    <row r="544" ht="12.75">
      <c r="B544" s="15"/>
    </row>
    <row r="545" ht="12.75">
      <c r="B545" s="15"/>
    </row>
    <row r="546" ht="12.75">
      <c r="B546" s="15"/>
    </row>
    <row r="547" ht="12.75">
      <c r="B547" s="15"/>
    </row>
    <row r="548" ht="12.75">
      <c r="B548" s="15"/>
    </row>
    <row r="549" ht="12.75">
      <c r="B549" s="15"/>
    </row>
    <row r="550" ht="12.75">
      <c r="B550" s="15"/>
    </row>
    <row r="551" ht="12.75">
      <c r="B551" s="15"/>
    </row>
    <row r="552" ht="12.75">
      <c r="B552" s="15"/>
    </row>
    <row r="553" ht="12.75">
      <c r="B553" s="15"/>
    </row>
    <row r="554" ht="12.75">
      <c r="B554" s="15"/>
    </row>
    <row r="555" ht="12.75">
      <c r="B555" s="15"/>
    </row>
    <row r="556" ht="12.75">
      <c r="B556" s="15"/>
    </row>
    <row r="557" ht="12.75">
      <c r="B557" s="15"/>
    </row>
    <row r="558" ht="12.75">
      <c r="B558" s="15"/>
    </row>
    <row r="559" ht="12.75">
      <c r="B559" s="15"/>
    </row>
  </sheetData>
  <sheetProtection/>
  <mergeCells count="1">
    <mergeCell ref="A2:N2"/>
  </mergeCells>
  <printOptions horizontalCentered="1"/>
  <pageMargins left="0.5" right="0.5" top="0.75" bottom="0.75" header="0.3" footer="0.3"/>
  <pageSetup fitToHeight="1" fitToWidth="1" horizontalDpi="600" verticalDpi="600" orientation="landscape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4"/>
  <sheetViews>
    <sheetView zoomScale="94" zoomScaleNormal="94" zoomScalePageLayoutView="0" workbookViewId="0" topLeftCell="A1">
      <pane xSplit="1" ySplit="10" topLeftCell="B14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48" sqref="E148"/>
    </sheetView>
  </sheetViews>
  <sheetFormatPr defaultColWidth="8.8515625" defaultRowHeight="12.75"/>
  <cols>
    <col min="1" max="1" width="16.8515625" style="61" bestFit="1" customWidth="1"/>
    <col min="2" max="16" width="22.7109375" style="61" customWidth="1"/>
    <col min="17" max="18" width="17.7109375" style="61" customWidth="1"/>
    <col min="19" max="16384" width="8.8515625" style="61" customWidth="1"/>
  </cols>
  <sheetData>
    <row r="1" spans="2:16" s="56" customFormat="1" ht="13.5">
      <c r="B1" s="56" t="s">
        <v>57</v>
      </c>
      <c r="C1" s="56" t="s">
        <v>57</v>
      </c>
      <c r="D1" s="56" t="s">
        <v>57</v>
      </c>
      <c r="E1" s="56" t="s">
        <v>57</v>
      </c>
      <c r="F1" s="56" t="s">
        <v>57</v>
      </c>
      <c r="G1" s="56" t="s">
        <v>57</v>
      </c>
      <c r="H1" s="56" t="s">
        <v>57</v>
      </c>
      <c r="I1" s="56" t="s">
        <v>57</v>
      </c>
      <c r="J1" s="56" t="s">
        <v>57</v>
      </c>
      <c r="K1" s="56" t="s">
        <v>57</v>
      </c>
      <c r="L1" s="56" t="s">
        <v>57</v>
      </c>
      <c r="M1" s="56" t="s">
        <v>57</v>
      </c>
      <c r="N1" s="56" t="s">
        <v>57</v>
      </c>
      <c r="O1" s="56" t="s">
        <v>57</v>
      </c>
      <c r="P1" s="56" t="s">
        <v>57</v>
      </c>
    </row>
    <row r="2" spans="2:16" s="56" customFormat="1" ht="13.5">
      <c r="B2" s="56" t="s">
        <v>58</v>
      </c>
      <c r="C2" s="56" t="s">
        <v>58</v>
      </c>
      <c r="D2" s="56" t="s">
        <v>58</v>
      </c>
      <c r="E2" s="56" t="s">
        <v>58</v>
      </c>
      <c r="F2" s="56" t="s">
        <v>58</v>
      </c>
      <c r="G2" s="56" t="s">
        <v>58</v>
      </c>
      <c r="H2" s="56" t="s">
        <v>58</v>
      </c>
      <c r="I2" s="56" t="s">
        <v>58</v>
      </c>
      <c r="J2" s="56" t="s">
        <v>58</v>
      </c>
      <c r="K2" s="56" t="s">
        <v>58</v>
      </c>
      <c r="L2" s="56" t="s">
        <v>58</v>
      </c>
      <c r="M2" s="56" t="s">
        <v>58</v>
      </c>
      <c r="N2" s="56" t="s">
        <v>58</v>
      </c>
      <c r="O2" s="56" t="s">
        <v>58</v>
      </c>
      <c r="P2" s="56" t="s">
        <v>58</v>
      </c>
    </row>
    <row r="3" spans="2:16" s="56" customFormat="1" ht="13.5">
      <c r="B3" s="56" t="s">
        <v>59</v>
      </c>
      <c r="C3" s="56" t="s">
        <v>59</v>
      </c>
      <c r="D3" s="56" t="s">
        <v>59</v>
      </c>
      <c r="E3" s="56" t="s">
        <v>59</v>
      </c>
      <c r="F3" s="56" t="s">
        <v>59</v>
      </c>
      <c r="G3" s="56" t="s">
        <v>59</v>
      </c>
      <c r="H3" s="56" t="s">
        <v>59</v>
      </c>
      <c r="I3" s="56" t="s">
        <v>59</v>
      </c>
      <c r="J3" s="56" t="s">
        <v>59</v>
      </c>
      <c r="K3" s="56" t="s">
        <v>59</v>
      </c>
      <c r="L3" s="56" t="s">
        <v>59</v>
      </c>
      <c r="M3" s="56" t="s">
        <v>59</v>
      </c>
      <c r="N3" s="56" t="s">
        <v>59</v>
      </c>
      <c r="O3" s="56" t="s">
        <v>59</v>
      </c>
      <c r="P3" s="56" t="s">
        <v>59</v>
      </c>
    </row>
    <row r="4" s="56" customFormat="1" ht="13.5"/>
    <row r="5" spans="2:34" s="56" customFormat="1" ht="13.5">
      <c r="B5" s="56" t="s">
        <v>0</v>
      </c>
      <c r="C5" s="56" t="s">
        <v>0</v>
      </c>
      <c r="D5" s="56" t="s">
        <v>0</v>
      </c>
      <c r="E5" s="56" t="s">
        <v>0</v>
      </c>
      <c r="F5" s="56" t="s">
        <v>0</v>
      </c>
      <c r="G5" s="56" t="s">
        <v>0</v>
      </c>
      <c r="H5" s="56" t="s">
        <v>0</v>
      </c>
      <c r="I5" s="56" t="s">
        <v>0</v>
      </c>
      <c r="J5" s="56" t="s">
        <v>0</v>
      </c>
      <c r="K5" s="56" t="s">
        <v>0</v>
      </c>
      <c r="L5" s="56" t="s">
        <v>0</v>
      </c>
      <c r="M5" s="56" t="s">
        <v>0</v>
      </c>
      <c r="N5" s="56" t="s">
        <v>0</v>
      </c>
      <c r="O5" s="56" t="s">
        <v>0</v>
      </c>
      <c r="P5" s="56" t="s">
        <v>0</v>
      </c>
      <c r="U5" s="57"/>
      <c r="W5" s="57"/>
      <c r="X5" s="57"/>
      <c r="Y5" s="57"/>
      <c r="Z5" s="57"/>
      <c r="AA5" s="57"/>
      <c r="AB5" s="57"/>
      <c r="AC5" s="57"/>
      <c r="AE5" s="57"/>
      <c r="AF5" s="57"/>
      <c r="AG5" s="57"/>
      <c r="AH5" s="57"/>
    </row>
    <row r="6" spans="2:34" s="56" customFormat="1" ht="13.5">
      <c r="B6" s="56" t="s">
        <v>69</v>
      </c>
      <c r="C6" s="56" t="s">
        <v>69</v>
      </c>
      <c r="D6" s="56" t="s">
        <v>69</v>
      </c>
      <c r="E6" s="56" t="s">
        <v>69</v>
      </c>
      <c r="F6" s="56" t="s">
        <v>69</v>
      </c>
      <c r="G6" s="56" t="s">
        <v>69</v>
      </c>
      <c r="H6" s="56" t="s">
        <v>69</v>
      </c>
      <c r="I6" s="56" t="s">
        <v>69</v>
      </c>
      <c r="J6" s="56" t="s">
        <v>65</v>
      </c>
      <c r="K6" s="56" t="s">
        <v>65</v>
      </c>
      <c r="L6" s="56" t="s">
        <v>65</v>
      </c>
      <c r="M6" s="56" t="s">
        <v>65</v>
      </c>
      <c r="N6" s="56" t="s">
        <v>65</v>
      </c>
      <c r="O6" s="56" t="s">
        <v>65</v>
      </c>
      <c r="U6" s="57"/>
      <c r="W6" s="57"/>
      <c r="X6" s="57"/>
      <c r="Y6" s="57"/>
      <c r="Z6" s="57"/>
      <c r="AA6" s="57"/>
      <c r="AB6" s="57"/>
      <c r="AC6" s="57"/>
      <c r="AE6" s="57"/>
      <c r="AF6" s="57"/>
      <c r="AG6" s="57"/>
      <c r="AH6" s="57"/>
    </row>
    <row r="7" spans="2:34" s="56" customFormat="1" ht="13.5">
      <c r="B7" s="56" t="s">
        <v>68</v>
      </c>
      <c r="C7" s="56" t="s">
        <v>68</v>
      </c>
      <c r="D7" s="56" t="s">
        <v>68</v>
      </c>
      <c r="E7" s="56" t="s">
        <v>68</v>
      </c>
      <c r="F7" s="56" t="s">
        <v>68</v>
      </c>
      <c r="G7" s="56" t="s">
        <v>68</v>
      </c>
      <c r="H7" s="56" t="s">
        <v>63</v>
      </c>
      <c r="J7" s="56" t="s">
        <v>68</v>
      </c>
      <c r="K7" s="56" t="s">
        <v>68</v>
      </c>
      <c r="L7" s="56" t="s">
        <v>68</v>
      </c>
      <c r="M7" s="56" t="s">
        <v>68</v>
      </c>
      <c r="N7" s="56" t="s">
        <v>63</v>
      </c>
      <c r="U7" s="57"/>
      <c r="W7" s="57"/>
      <c r="X7" s="57"/>
      <c r="Y7" s="57"/>
      <c r="Z7" s="57"/>
      <c r="AA7" s="57"/>
      <c r="AB7" s="57"/>
      <c r="AC7" s="57"/>
      <c r="AE7" s="57"/>
      <c r="AF7" s="57"/>
      <c r="AG7" s="57"/>
      <c r="AH7" s="57"/>
    </row>
    <row r="8" spans="2:34" s="56" customFormat="1" ht="13.5">
      <c r="B8" s="56" t="s">
        <v>62</v>
      </c>
      <c r="C8" s="56" t="s">
        <v>60</v>
      </c>
      <c r="D8" s="56" t="s">
        <v>61</v>
      </c>
      <c r="E8" s="56" t="s">
        <v>64</v>
      </c>
      <c r="F8" s="56" t="s">
        <v>71</v>
      </c>
      <c r="G8" s="56" t="s">
        <v>13</v>
      </c>
      <c r="H8" s="56" t="s">
        <v>13</v>
      </c>
      <c r="I8" s="56" t="s">
        <v>67</v>
      </c>
      <c r="J8" s="56" t="s">
        <v>60</v>
      </c>
      <c r="K8" s="56" t="s">
        <v>62</v>
      </c>
      <c r="L8" s="56" t="s">
        <v>70</v>
      </c>
      <c r="M8" s="56" t="s">
        <v>67</v>
      </c>
      <c r="N8" s="56" t="s">
        <v>13</v>
      </c>
      <c r="O8" s="56" t="s">
        <v>13</v>
      </c>
      <c r="P8" s="56" t="s">
        <v>66</v>
      </c>
      <c r="U8" s="57"/>
      <c r="W8" s="57"/>
      <c r="X8" s="57"/>
      <c r="Y8" s="57"/>
      <c r="Z8" s="57"/>
      <c r="AA8" s="57"/>
      <c r="AB8" s="57"/>
      <c r="AC8" s="57"/>
      <c r="AE8" s="57"/>
      <c r="AF8" s="57"/>
      <c r="AG8" s="57"/>
      <c r="AH8" s="57"/>
    </row>
    <row r="9" spans="21:34" s="56" customFormat="1" ht="13.5">
      <c r="U9" s="57"/>
      <c r="W9" s="57"/>
      <c r="X9" s="57"/>
      <c r="Y9" s="57"/>
      <c r="Z9" s="57"/>
      <c r="AA9" s="57"/>
      <c r="AB9" s="57"/>
      <c r="AC9" s="57"/>
      <c r="AE9" s="57"/>
      <c r="AF9" s="57"/>
      <c r="AG9" s="57"/>
      <c r="AH9" s="57"/>
    </row>
    <row r="10" spans="2:16" s="56" customFormat="1" ht="13.5">
      <c r="B10" s="56" t="s">
        <v>72</v>
      </c>
      <c r="C10" s="56" t="s">
        <v>72</v>
      </c>
      <c r="D10" s="56" t="s">
        <v>72</v>
      </c>
      <c r="E10" s="56" t="s">
        <v>72</v>
      </c>
      <c r="F10" s="56" t="s">
        <v>72</v>
      </c>
      <c r="G10" s="56" t="s">
        <v>72</v>
      </c>
      <c r="H10" s="56" t="s">
        <v>72</v>
      </c>
      <c r="I10" s="56" t="s">
        <v>72</v>
      </c>
      <c r="J10" s="56" t="s">
        <v>72</v>
      </c>
      <c r="K10" s="56" t="s">
        <v>72</v>
      </c>
      <c r="L10" s="56" t="s">
        <v>72</v>
      </c>
      <c r="M10" s="56" t="s">
        <v>72</v>
      </c>
      <c r="N10" s="56" t="s">
        <v>72</v>
      </c>
      <c r="O10" s="56" t="s">
        <v>72</v>
      </c>
      <c r="P10" s="56" t="s">
        <v>72</v>
      </c>
    </row>
    <row r="11" spans="1:16" ht="13.5">
      <c r="A11" s="58">
        <v>36556</v>
      </c>
      <c r="B11" s="59">
        <v>28800</v>
      </c>
      <c r="C11" s="59">
        <v>22100</v>
      </c>
      <c r="D11" s="59">
        <v>10900</v>
      </c>
      <c r="E11" s="59">
        <v>100</v>
      </c>
      <c r="F11" s="59"/>
      <c r="G11" s="60">
        <v>61900.00000000001</v>
      </c>
      <c r="H11" s="59">
        <v>2000</v>
      </c>
      <c r="I11" s="60">
        <v>63900.00000000001</v>
      </c>
      <c r="J11" s="60">
        <v>7600</v>
      </c>
      <c r="K11" s="60">
        <v>2100</v>
      </c>
      <c r="L11" s="60"/>
      <c r="M11" s="60">
        <v>9700</v>
      </c>
      <c r="N11" s="60">
        <v>800</v>
      </c>
      <c r="O11" s="60">
        <v>10500</v>
      </c>
      <c r="P11" s="60">
        <v>53400.00000000001</v>
      </c>
    </row>
    <row r="12" spans="1:16" ht="13.5">
      <c r="A12" s="58">
        <v>36585</v>
      </c>
      <c r="B12" s="59">
        <v>32800</v>
      </c>
      <c r="C12" s="59">
        <v>22200</v>
      </c>
      <c r="D12" s="59">
        <v>10700</v>
      </c>
      <c r="E12" s="59">
        <v>100</v>
      </c>
      <c r="F12" s="59"/>
      <c r="G12" s="60">
        <v>65800</v>
      </c>
      <c r="H12" s="59">
        <v>2000</v>
      </c>
      <c r="I12" s="60">
        <v>67800</v>
      </c>
      <c r="J12" s="60">
        <v>7700</v>
      </c>
      <c r="K12" s="60">
        <v>2200</v>
      </c>
      <c r="L12" s="60"/>
      <c r="M12" s="60">
        <v>9900</v>
      </c>
      <c r="N12" s="60">
        <v>800</v>
      </c>
      <c r="O12" s="60">
        <v>10700.000000000002</v>
      </c>
      <c r="P12" s="60">
        <v>57099.99999999999</v>
      </c>
    </row>
    <row r="13" spans="1:16" ht="13.5">
      <c r="A13" s="58">
        <v>36616</v>
      </c>
      <c r="B13" s="59">
        <v>36400</v>
      </c>
      <c r="C13" s="59">
        <v>23200</v>
      </c>
      <c r="D13" s="59">
        <v>12800</v>
      </c>
      <c r="E13" s="59">
        <v>100</v>
      </c>
      <c r="F13" s="59"/>
      <c r="G13" s="60">
        <v>72499.99999999999</v>
      </c>
      <c r="H13" s="59">
        <v>2000</v>
      </c>
      <c r="I13" s="60">
        <v>74499.99999999999</v>
      </c>
      <c r="J13" s="60">
        <v>12000</v>
      </c>
      <c r="K13" s="60">
        <v>2200</v>
      </c>
      <c r="L13" s="60"/>
      <c r="M13" s="60">
        <v>14200</v>
      </c>
      <c r="N13" s="60">
        <v>800</v>
      </c>
      <c r="O13" s="60">
        <v>15000</v>
      </c>
      <c r="P13" s="60">
        <v>59499.999999999985</v>
      </c>
    </row>
    <row r="14" spans="1:16" ht="13.5">
      <c r="A14" s="58">
        <v>36646</v>
      </c>
      <c r="B14" s="59">
        <v>35100</v>
      </c>
      <c r="C14" s="59">
        <v>20200</v>
      </c>
      <c r="D14" s="59">
        <v>11200</v>
      </c>
      <c r="E14" s="59">
        <v>100</v>
      </c>
      <c r="F14" s="59"/>
      <c r="G14" s="60">
        <v>66600</v>
      </c>
      <c r="H14" s="59">
        <v>2000</v>
      </c>
      <c r="I14" s="60">
        <v>68600</v>
      </c>
      <c r="J14" s="60">
        <v>10200</v>
      </c>
      <c r="K14" s="60">
        <v>1900</v>
      </c>
      <c r="L14" s="60"/>
      <c r="M14" s="60">
        <v>12100</v>
      </c>
      <c r="N14" s="60">
        <v>800</v>
      </c>
      <c r="O14" s="60">
        <v>12900</v>
      </c>
      <c r="P14" s="60">
        <v>55699.99999999999</v>
      </c>
    </row>
    <row r="15" spans="1:16" ht="13.5">
      <c r="A15" s="58">
        <v>36677</v>
      </c>
      <c r="B15" s="62">
        <v>36600</v>
      </c>
      <c r="C15" s="62">
        <v>9000</v>
      </c>
      <c r="D15" s="62">
        <v>13100</v>
      </c>
      <c r="E15" s="62">
        <v>100</v>
      </c>
      <c r="F15" s="62"/>
      <c r="G15" s="60">
        <v>58800.00000000001</v>
      </c>
      <c r="H15" s="62">
        <v>2000</v>
      </c>
      <c r="I15" s="60">
        <v>60800.00000000001</v>
      </c>
      <c r="J15" s="60">
        <v>9100</v>
      </c>
      <c r="K15" s="60">
        <v>2100</v>
      </c>
      <c r="L15" s="60"/>
      <c r="M15" s="60">
        <v>11200</v>
      </c>
      <c r="N15" s="60">
        <v>800</v>
      </c>
      <c r="O15" s="60">
        <v>12000</v>
      </c>
      <c r="P15" s="60">
        <v>48800.00000000001</v>
      </c>
    </row>
    <row r="16" spans="1:16" ht="13.5">
      <c r="A16" s="58">
        <v>36707</v>
      </c>
      <c r="B16" s="60">
        <v>37800</v>
      </c>
      <c r="C16" s="60">
        <v>11100</v>
      </c>
      <c r="D16" s="60">
        <v>12700</v>
      </c>
      <c r="E16" s="60">
        <v>100</v>
      </c>
      <c r="F16" s="60"/>
      <c r="G16" s="60">
        <v>61699.99999999999</v>
      </c>
      <c r="H16" s="60">
        <v>2000</v>
      </c>
      <c r="I16" s="60">
        <v>63699.99999999999</v>
      </c>
      <c r="J16" s="60">
        <v>8100</v>
      </c>
      <c r="K16" s="60">
        <v>2100</v>
      </c>
      <c r="L16" s="60"/>
      <c r="M16" s="60">
        <v>10200</v>
      </c>
      <c r="N16" s="60">
        <v>800</v>
      </c>
      <c r="O16" s="60">
        <v>11000</v>
      </c>
      <c r="P16" s="60">
        <v>52699.99999999999</v>
      </c>
    </row>
    <row r="17" spans="1:16" ht="13.5">
      <c r="A17" s="58">
        <v>36738</v>
      </c>
      <c r="B17" s="60">
        <v>38900</v>
      </c>
      <c r="C17" s="60">
        <v>6400</v>
      </c>
      <c r="D17" s="60">
        <v>12400</v>
      </c>
      <c r="E17" s="60">
        <v>100</v>
      </c>
      <c r="F17" s="60"/>
      <c r="G17" s="60">
        <v>57800</v>
      </c>
      <c r="H17" s="60">
        <v>2100</v>
      </c>
      <c r="I17" s="60">
        <v>59900</v>
      </c>
      <c r="J17" s="60">
        <v>6800</v>
      </c>
      <c r="K17" s="60">
        <v>2300</v>
      </c>
      <c r="L17" s="60"/>
      <c r="M17" s="60">
        <v>9100</v>
      </c>
      <c r="N17" s="60">
        <v>900</v>
      </c>
      <c r="O17" s="60">
        <v>10000</v>
      </c>
      <c r="P17" s="60">
        <v>49900</v>
      </c>
    </row>
    <row r="18" spans="1:16" ht="13.5">
      <c r="A18" s="58">
        <v>36769</v>
      </c>
      <c r="B18" s="62">
        <v>40400</v>
      </c>
      <c r="C18" s="62">
        <v>7700</v>
      </c>
      <c r="D18" s="62">
        <v>12900</v>
      </c>
      <c r="E18" s="62">
        <v>100</v>
      </c>
      <c r="F18" s="62"/>
      <c r="G18" s="60">
        <v>61100</v>
      </c>
      <c r="H18" s="62">
        <v>2100</v>
      </c>
      <c r="I18" s="60">
        <v>63200</v>
      </c>
      <c r="J18" s="60">
        <v>9600</v>
      </c>
      <c r="K18" s="60">
        <v>2500</v>
      </c>
      <c r="L18" s="60"/>
      <c r="M18" s="60">
        <v>12100</v>
      </c>
      <c r="N18" s="60">
        <v>900</v>
      </c>
      <c r="O18" s="60">
        <v>13000</v>
      </c>
      <c r="P18" s="60">
        <v>50200</v>
      </c>
    </row>
    <row r="19" spans="1:16" ht="13.5">
      <c r="A19" s="58">
        <v>36799</v>
      </c>
      <c r="B19" s="62">
        <v>41500</v>
      </c>
      <c r="C19" s="62">
        <v>14500</v>
      </c>
      <c r="D19" s="62">
        <v>11600</v>
      </c>
      <c r="E19" s="62">
        <v>100</v>
      </c>
      <c r="F19" s="62"/>
      <c r="G19" s="60">
        <v>67699.99999999999</v>
      </c>
      <c r="H19" s="62">
        <v>2100</v>
      </c>
      <c r="I19" s="60">
        <v>69799.99999999999</v>
      </c>
      <c r="J19" s="60">
        <v>6200</v>
      </c>
      <c r="K19" s="60">
        <v>2400</v>
      </c>
      <c r="L19" s="60"/>
      <c r="M19" s="60">
        <v>8600</v>
      </c>
      <c r="N19" s="60">
        <v>900</v>
      </c>
      <c r="O19" s="60">
        <v>9500</v>
      </c>
      <c r="P19" s="60">
        <v>60299.999999999985</v>
      </c>
    </row>
    <row r="20" spans="1:16" ht="13.5">
      <c r="A20" s="58">
        <v>36830</v>
      </c>
      <c r="B20" s="62">
        <v>39600</v>
      </c>
      <c r="C20" s="62">
        <v>17800</v>
      </c>
      <c r="D20" s="62">
        <v>12800</v>
      </c>
      <c r="E20" s="62">
        <v>100</v>
      </c>
      <c r="F20" s="62"/>
      <c r="G20" s="60">
        <v>70300</v>
      </c>
      <c r="H20" s="62">
        <v>2100</v>
      </c>
      <c r="I20" s="60">
        <v>72399.99999999999</v>
      </c>
      <c r="J20" s="60">
        <v>8700</v>
      </c>
      <c r="K20" s="60">
        <v>2500</v>
      </c>
      <c r="L20" s="60"/>
      <c r="M20" s="60">
        <v>11200</v>
      </c>
      <c r="N20" s="60">
        <v>900</v>
      </c>
      <c r="O20" s="60">
        <v>12100</v>
      </c>
      <c r="P20" s="60">
        <v>60299.99999999999</v>
      </c>
    </row>
    <row r="21" spans="1:16" ht="13.5">
      <c r="A21" s="58">
        <v>36860</v>
      </c>
      <c r="B21" s="62">
        <v>38600</v>
      </c>
      <c r="C21" s="62">
        <v>16200</v>
      </c>
      <c r="D21" s="62">
        <v>12300</v>
      </c>
      <c r="E21" s="62">
        <v>100</v>
      </c>
      <c r="F21" s="62"/>
      <c r="G21" s="60">
        <v>67199.99999999999</v>
      </c>
      <c r="H21" s="62">
        <v>2200</v>
      </c>
      <c r="I21" s="60">
        <v>69399.99999999999</v>
      </c>
      <c r="J21" s="60">
        <v>7000</v>
      </c>
      <c r="K21" s="60">
        <v>2500</v>
      </c>
      <c r="L21" s="60"/>
      <c r="M21" s="60">
        <v>9500</v>
      </c>
      <c r="N21" s="60">
        <v>900</v>
      </c>
      <c r="O21" s="60">
        <v>10400</v>
      </c>
      <c r="P21" s="60">
        <v>58999.99999999999</v>
      </c>
    </row>
    <row r="22" spans="1:16" ht="13.5">
      <c r="A22" s="58">
        <v>36891</v>
      </c>
      <c r="B22" s="62">
        <v>47200</v>
      </c>
      <c r="C22" s="62">
        <v>16600</v>
      </c>
      <c r="D22" s="62">
        <v>14200</v>
      </c>
      <c r="E22" s="62">
        <v>100</v>
      </c>
      <c r="F22" s="62"/>
      <c r="G22" s="60">
        <v>78100</v>
      </c>
      <c r="H22" s="62">
        <v>2200</v>
      </c>
      <c r="I22" s="60">
        <v>80300</v>
      </c>
      <c r="J22" s="60">
        <v>10500</v>
      </c>
      <c r="K22" s="60">
        <v>2900</v>
      </c>
      <c r="L22" s="60"/>
      <c r="M22" s="60">
        <v>13400</v>
      </c>
      <c r="N22" s="60">
        <v>900</v>
      </c>
      <c r="O22" s="60">
        <v>14300</v>
      </c>
      <c r="P22" s="60">
        <v>66000</v>
      </c>
    </row>
    <row r="23" spans="1:16" ht="13.5">
      <c r="A23" s="58">
        <v>36922</v>
      </c>
      <c r="B23" s="60">
        <v>38100</v>
      </c>
      <c r="C23" s="60">
        <v>24800</v>
      </c>
      <c r="D23" s="60">
        <v>14500</v>
      </c>
      <c r="E23" s="60">
        <v>100</v>
      </c>
      <c r="F23" s="60"/>
      <c r="G23" s="60">
        <v>77500</v>
      </c>
      <c r="H23" s="60">
        <v>2000</v>
      </c>
      <c r="I23" s="60">
        <v>79500</v>
      </c>
      <c r="J23" s="60">
        <v>9200</v>
      </c>
      <c r="K23" s="60">
        <v>2800</v>
      </c>
      <c r="L23" s="60"/>
      <c r="M23" s="60">
        <v>12000</v>
      </c>
      <c r="N23" s="60">
        <v>1800</v>
      </c>
      <c r="O23" s="60">
        <v>13800</v>
      </c>
      <c r="P23" s="60">
        <v>65700</v>
      </c>
    </row>
    <row r="24" spans="1:16" ht="13.5">
      <c r="A24" s="58">
        <v>36950</v>
      </c>
      <c r="B24" s="60">
        <v>38400</v>
      </c>
      <c r="C24" s="60">
        <v>21100</v>
      </c>
      <c r="D24" s="60">
        <v>14000</v>
      </c>
      <c r="E24" s="60">
        <v>100</v>
      </c>
      <c r="F24" s="60"/>
      <c r="G24" s="60">
        <v>73600</v>
      </c>
      <c r="H24" s="60">
        <v>2000</v>
      </c>
      <c r="I24" s="60">
        <v>75600</v>
      </c>
      <c r="J24" s="60">
        <v>11000</v>
      </c>
      <c r="K24" s="60">
        <v>2400</v>
      </c>
      <c r="L24" s="60"/>
      <c r="M24" s="60">
        <v>13400</v>
      </c>
      <c r="N24" s="60">
        <v>1900</v>
      </c>
      <c r="O24" s="60">
        <v>15300</v>
      </c>
      <c r="P24" s="60">
        <v>60300</v>
      </c>
    </row>
    <row r="25" spans="1:16" ht="13.5">
      <c r="A25" s="58">
        <v>36981</v>
      </c>
      <c r="B25" s="60">
        <v>46800</v>
      </c>
      <c r="C25" s="60">
        <v>15500</v>
      </c>
      <c r="D25" s="60">
        <v>15100</v>
      </c>
      <c r="E25" s="60">
        <v>100</v>
      </c>
      <c r="F25" s="60"/>
      <c r="G25" s="60">
        <v>77499.99999999999</v>
      </c>
      <c r="H25" s="60">
        <v>2000</v>
      </c>
      <c r="I25" s="60">
        <v>79499.99999999999</v>
      </c>
      <c r="J25" s="60">
        <v>11100</v>
      </c>
      <c r="K25" s="60">
        <v>2700</v>
      </c>
      <c r="L25" s="60"/>
      <c r="M25" s="60">
        <v>13800</v>
      </c>
      <c r="N25" s="60">
        <v>1900</v>
      </c>
      <c r="O25" s="60">
        <v>15700.000000000002</v>
      </c>
      <c r="P25" s="60">
        <v>63799.999999999985</v>
      </c>
    </row>
    <row r="26" spans="1:16" ht="13.5">
      <c r="A26" s="58">
        <v>37011</v>
      </c>
      <c r="B26" s="60">
        <v>43400</v>
      </c>
      <c r="C26" s="60">
        <v>18200</v>
      </c>
      <c r="D26" s="60">
        <v>13700</v>
      </c>
      <c r="E26" s="60">
        <v>100</v>
      </c>
      <c r="F26" s="60"/>
      <c r="G26" s="60">
        <v>75399.99999999999</v>
      </c>
      <c r="H26" s="60">
        <v>2200</v>
      </c>
      <c r="I26" s="60">
        <v>77600</v>
      </c>
      <c r="J26" s="60">
        <v>12000</v>
      </c>
      <c r="K26" s="60">
        <v>2400</v>
      </c>
      <c r="L26" s="60"/>
      <c r="M26" s="60">
        <v>14400</v>
      </c>
      <c r="N26" s="60">
        <v>1900</v>
      </c>
      <c r="O26" s="60">
        <v>16300</v>
      </c>
      <c r="P26" s="60">
        <v>61300</v>
      </c>
    </row>
    <row r="27" spans="1:16" ht="13.5">
      <c r="A27" s="58">
        <v>37042</v>
      </c>
      <c r="B27" s="62">
        <v>46100</v>
      </c>
      <c r="C27" s="62">
        <v>14600</v>
      </c>
      <c r="D27" s="62">
        <v>15400</v>
      </c>
      <c r="E27" s="62">
        <v>100</v>
      </c>
      <c r="F27" s="62"/>
      <c r="G27" s="60">
        <v>76200</v>
      </c>
      <c r="H27" s="60">
        <v>2200</v>
      </c>
      <c r="I27" s="60">
        <v>78400</v>
      </c>
      <c r="J27" s="60">
        <v>9700</v>
      </c>
      <c r="K27" s="60">
        <v>2700</v>
      </c>
      <c r="L27" s="60"/>
      <c r="M27" s="60">
        <v>12399.999999999998</v>
      </c>
      <c r="N27" s="60">
        <v>1900</v>
      </c>
      <c r="O27" s="60">
        <v>14299.999999999998</v>
      </c>
      <c r="P27" s="60">
        <v>64100.00000000001</v>
      </c>
    </row>
    <row r="28" spans="1:16" ht="13.5">
      <c r="A28" s="58">
        <v>37072</v>
      </c>
      <c r="B28" s="62">
        <v>46900</v>
      </c>
      <c r="C28" s="62">
        <v>10300</v>
      </c>
      <c r="D28" s="62">
        <v>14400</v>
      </c>
      <c r="E28" s="62">
        <v>100</v>
      </c>
      <c r="F28" s="62"/>
      <c r="G28" s="60">
        <v>71700</v>
      </c>
      <c r="H28" s="60">
        <v>2200</v>
      </c>
      <c r="I28" s="60">
        <v>73900</v>
      </c>
      <c r="J28" s="60">
        <v>7200</v>
      </c>
      <c r="K28" s="60">
        <v>2700</v>
      </c>
      <c r="L28" s="60"/>
      <c r="M28" s="60">
        <v>9900</v>
      </c>
      <c r="N28" s="60">
        <v>1900</v>
      </c>
      <c r="O28" s="60">
        <v>11800</v>
      </c>
      <c r="P28" s="60">
        <v>62100.00000000001</v>
      </c>
    </row>
    <row r="29" spans="1:16" ht="13.5">
      <c r="A29" s="58">
        <v>37103</v>
      </c>
      <c r="B29" s="62">
        <v>45500</v>
      </c>
      <c r="C29" s="62">
        <v>24800</v>
      </c>
      <c r="D29" s="62">
        <v>15700</v>
      </c>
      <c r="E29" s="62">
        <v>100</v>
      </c>
      <c r="F29" s="62"/>
      <c r="G29" s="60">
        <v>86100</v>
      </c>
      <c r="H29" s="60">
        <v>2200</v>
      </c>
      <c r="I29" s="60">
        <v>88300</v>
      </c>
      <c r="J29" s="60">
        <v>11400</v>
      </c>
      <c r="K29" s="60">
        <v>3000</v>
      </c>
      <c r="L29" s="60"/>
      <c r="M29" s="60">
        <v>14400</v>
      </c>
      <c r="N29" s="60">
        <v>1900</v>
      </c>
      <c r="O29" s="60">
        <v>16300</v>
      </c>
      <c r="P29" s="60">
        <v>72000</v>
      </c>
    </row>
    <row r="30" spans="1:16" ht="13.5">
      <c r="A30" s="58">
        <v>37134</v>
      </c>
      <c r="B30" s="62">
        <v>49300</v>
      </c>
      <c r="C30" s="62">
        <v>11000</v>
      </c>
      <c r="D30" s="62">
        <v>16000</v>
      </c>
      <c r="E30" s="62">
        <v>100</v>
      </c>
      <c r="F30" s="62"/>
      <c r="G30" s="60">
        <v>76399.99999999999</v>
      </c>
      <c r="H30" s="60">
        <v>2200</v>
      </c>
      <c r="I30" s="60">
        <v>78600</v>
      </c>
      <c r="J30" s="60">
        <v>8800</v>
      </c>
      <c r="K30" s="60">
        <v>3200</v>
      </c>
      <c r="L30" s="60"/>
      <c r="M30" s="60">
        <v>12000</v>
      </c>
      <c r="N30" s="60">
        <v>1900</v>
      </c>
      <c r="O30" s="60">
        <v>13900</v>
      </c>
      <c r="P30" s="60">
        <v>64699.999999999985</v>
      </c>
    </row>
    <row r="31" spans="1:16" ht="13.5">
      <c r="A31" s="58">
        <v>37164</v>
      </c>
      <c r="B31" s="62">
        <v>48200</v>
      </c>
      <c r="C31" s="62">
        <v>11100</v>
      </c>
      <c r="D31" s="62">
        <v>18700</v>
      </c>
      <c r="E31" s="62">
        <v>100</v>
      </c>
      <c r="F31" s="62"/>
      <c r="G31" s="60">
        <v>78100</v>
      </c>
      <c r="H31" s="60">
        <v>2200</v>
      </c>
      <c r="I31" s="60">
        <v>80300</v>
      </c>
      <c r="J31" s="60">
        <v>6900</v>
      </c>
      <c r="K31" s="60">
        <v>2900</v>
      </c>
      <c r="L31" s="60"/>
      <c r="M31" s="60">
        <v>9800</v>
      </c>
      <c r="N31" s="60">
        <v>1900</v>
      </c>
      <c r="O31" s="60">
        <v>11700.000000000002</v>
      </c>
      <c r="P31" s="60">
        <v>68600</v>
      </c>
    </row>
    <row r="32" spans="1:16" ht="13.5">
      <c r="A32" s="58">
        <v>37195</v>
      </c>
      <c r="B32" s="62">
        <v>52500</v>
      </c>
      <c r="C32" s="62">
        <v>7900</v>
      </c>
      <c r="D32" s="62">
        <v>19400</v>
      </c>
      <c r="E32" s="62">
        <v>100</v>
      </c>
      <c r="F32" s="62"/>
      <c r="G32" s="60">
        <v>79899.99999999999</v>
      </c>
      <c r="H32" s="60">
        <v>2200</v>
      </c>
      <c r="I32" s="60">
        <v>82100</v>
      </c>
      <c r="J32" s="60">
        <v>9600</v>
      </c>
      <c r="K32" s="60">
        <v>3200</v>
      </c>
      <c r="L32" s="60"/>
      <c r="M32" s="60">
        <v>12800</v>
      </c>
      <c r="N32" s="60">
        <v>1900</v>
      </c>
      <c r="O32" s="60">
        <v>14700.000000000002</v>
      </c>
      <c r="P32" s="60">
        <v>67399.99999999999</v>
      </c>
    </row>
    <row r="33" spans="1:16" ht="13.5">
      <c r="A33" s="58">
        <v>37225</v>
      </c>
      <c r="B33" s="62">
        <v>49600</v>
      </c>
      <c r="C33" s="62">
        <v>9600</v>
      </c>
      <c r="D33" s="62">
        <v>19400</v>
      </c>
      <c r="E33" s="62">
        <v>100</v>
      </c>
      <c r="F33" s="62"/>
      <c r="G33" s="60">
        <v>78699.99999999999</v>
      </c>
      <c r="H33" s="60">
        <v>2200</v>
      </c>
      <c r="I33" s="60">
        <v>80899.99999999999</v>
      </c>
      <c r="J33" s="60">
        <v>9100</v>
      </c>
      <c r="K33" s="60">
        <v>3100</v>
      </c>
      <c r="L33" s="60"/>
      <c r="M33" s="60">
        <v>12200</v>
      </c>
      <c r="N33" s="60">
        <v>1900</v>
      </c>
      <c r="O33" s="60">
        <v>14100</v>
      </c>
      <c r="P33" s="60">
        <v>66800</v>
      </c>
    </row>
    <row r="34" spans="1:16" ht="13.5">
      <c r="A34" s="58">
        <v>37256</v>
      </c>
      <c r="B34" s="62">
        <v>61600</v>
      </c>
      <c r="C34" s="62">
        <v>8100</v>
      </c>
      <c r="D34" s="62">
        <v>19200</v>
      </c>
      <c r="E34" s="62">
        <v>100</v>
      </c>
      <c r="F34" s="62"/>
      <c r="G34" s="60">
        <v>89000</v>
      </c>
      <c r="H34" s="60">
        <v>2200</v>
      </c>
      <c r="I34" s="60">
        <v>91200</v>
      </c>
      <c r="J34" s="60">
        <v>6500</v>
      </c>
      <c r="K34" s="60">
        <v>3700</v>
      </c>
      <c r="L34" s="60"/>
      <c r="M34" s="60">
        <v>10200</v>
      </c>
      <c r="N34" s="60">
        <v>1900</v>
      </c>
      <c r="O34" s="60">
        <v>12100</v>
      </c>
      <c r="P34" s="60">
        <v>79100.00000000001</v>
      </c>
    </row>
    <row r="35" spans="1:16" ht="13.5">
      <c r="A35" s="58">
        <v>37287</v>
      </c>
      <c r="B35" s="60">
        <v>47500</v>
      </c>
      <c r="C35" s="60">
        <v>19000</v>
      </c>
      <c r="D35" s="60">
        <v>17700</v>
      </c>
      <c r="E35" s="60">
        <v>100</v>
      </c>
      <c r="F35" s="60"/>
      <c r="G35" s="60">
        <v>84300</v>
      </c>
      <c r="H35" s="60">
        <v>7600</v>
      </c>
      <c r="I35" s="60">
        <v>91899.99999999999</v>
      </c>
      <c r="J35" s="60">
        <v>8400</v>
      </c>
      <c r="K35" s="60">
        <v>3100</v>
      </c>
      <c r="L35" s="60"/>
      <c r="M35" s="60">
        <v>11500</v>
      </c>
      <c r="N35" s="60">
        <v>2400</v>
      </c>
      <c r="O35" s="60">
        <v>13900</v>
      </c>
      <c r="P35" s="60">
        <v>77999.99999999999</v>
      </c>
    </row>
    <row r="36" spans="1:16" ht="13.5">
      <c r="A36" s="58">
        <v>37315</v>
      </c>
      <c r="B36" s="60">
        <v>48800</v>
      </c>
      <c r="C36" s="60">
        <v>21600</v>
      </c>
      <c r="D36" s="60">
        <v>16700</v>
      </c>
      <c r="E36" s="60">
        <v>0</v>
      </c>
      <c r="F36" s="60"/>
      <c r="G36" s="60">
        <v>87100.00000000001</v>
      </c>
      <c r="H36" s="60">
        <v>7600</v>
      </c>
      <c r="I36" s="60">
        <v>94700</v>
      </c>
      <c r="J36" s="60">
        <v>10800</v>
      </c>
      <c r="K36" s="60">
        <v>2500</v>
      </c>
      <c r="L36" s="60"/>
      <c r="M36" s="60">
        <v>13300</v>
      </c>
      <c r="N36" s="60">
        <v>2500</v>
      </c>
      <c r="O36" s="60">
        <v>15800</v>
      </c>
      <c r="P36" s="60">
        <v>78900</v>
      </c>
    </row>
    <row r="37" spans="1:16" ht="13.5">
      <c r="A37" s="58">
        <v>37346</v>
      </c>
      <c r="B37" s="60">
        <v>56300</v>
      </c>
      <c r="C37" s="60">
        <v>13800</v>
      </c>
      <c r="D37" s="60">
        <v>16100.000000000002</v>
      </c>
      <c r="E37" s="60">
        <v>100</v>
      </c>
      <c r="F37" s="60"/>
      <c r="G37" s="60">
        <v>86299.99999999999</v>
      </c>
      <c r="H37" s="60">
        <v>7600</v>
      </c>
      <c r="I37" s="60">
        <v>93899.99999999997</v>
      </c>
      <c r="J37" s="60">
        <v>9700</v>
      </c>
      <c r="K37" s="60">
        <v>2700</v>
      </c>
      <c r="L37" s="60"/>
      <c r="M37" s="60">
        <v>12399.999999999998</v>
      </c>
      <c r="N37" s="60">
        <v>2500</v>
      </c>
      <c r="O37" s="60">
        <v>14899.999999999998</v>
      </c>
      <c r="P37" s="60">
        <v>78999.99999999997</v>
      </c>
    </row>
    <row r="38" spans="1:16" ht="13.5">
      <c r="A38" s="58">
        <v>37376</v>
      </c>
      <c r="B38" s="60">
        <v>53700</v>
      </c>
      <c r="C38" s="60">
        <v>16200</v>
      </c>
      <c r="D38" s="60">
        <v>17800</v>
      </c>
      <c r="E38" s="60">
        <v>0</v>
      </c>
      <c r="F38" s="60"/>
      <c r="G38" s="60">
        <v>87700</v>
      </c>
      <c r="H38" s="60">
        <v>7700</v>
      </c>
      <c r="I38" s="60">
        <v>95400</v>
      </c>
      <c r="J38" s="60">
        <v>13100</v>
      </c>
      <c r="K38" s="60">
        <v>2800</v>
      </c>
      <c r="L38" s="60"/>
      <c r="M38" s="60">
        <v>15899.999999999998</v>
      </c>
      <c r="N38" s="60">
        <v>2500</v>
      </c>
      <c r="O38" s="60">
        <v>18400</v>
      </c>
      <c r="P38" s="60">
        <v>77000</v>
      </c>
    </row>
    <row r="39" spans="1:16" ht="13.5">
      <c r="A39" s="58">
        <v>37407</v>
      </c>
      <c r="B39" s="60">
        <v>54100</v>
      </c>
      <c r="C39" s="60">
        <v>28100</v>
      </c>
      <c r="D39" s="60">
        <v>19000</v>
      </c>
      <c r="E39" s="60">
        <v>100</v>
      </c>
      <c r="F39" s="60"/>
      <c r="G39" s="60">
        <v>101300</v>
      </c>
      <c r="H39" s="60">
        <v>7700</v>
      </c>
      <c r="I39" s="60">
        <v>109000</v>
      </c>
      <c r="J39" s="60">
        <v>14800</v>
      </c>
      <c r="K39" s="60">
        <v>2800</v>
      </c>
      <c r="L39" s="60"/>
      <c r="M39" s="60">
        <v>17600</v>
      </c>
      <c r="N39" s="60">
        <v>2500</v>
      </c>
      <c r="O39" s="60">
        <v>20100</v>
      </c>
      <c r="P39" s="60">
        <v>88900</v>
      </c>
    </row>
    <row r="40" spans="1:16" ht="13.5">
      <c r="A40" s="58">
        <v>37437</v>
      </c>
      <c r="B40" s="60">
        <v>49800</v>
      </c>
      <c r="C40" s="60">
        <v>28900</v>
      </c>
      <c r="D40" s="60">
        <v>22000</v>
      </c>
      <c r="E40" s="60">
        <v>0</v>
      </c>
      <c r="F40" s="60"/>
      <c r="G40" s="60">
        <v>100699.99999999999</v>
      </c>
      <c r="H40" s="60">
        <v>7700</v>
      </c>
      <c r="I40" s="60">
        <v>108399.99999999999</v>
      </c>
      <c r="J40" s="60">
        <v>16900</v>
      </c>
      <c r="K40" s="60">
        <v>2300</v>
      </c>
      <c r="L40" s="60"/>
      <c r="M40" s="60">
        <v>19200</v>
      </c>
      <c r="N40" s="60">
        <v>2500</v>
      </c>
      <c r="O40" s="60">
        <v>21700</v>
      </c>
      <c r="P40" s="60">
        <v>86699.99999999999</v>
      </c>
    </row>
    <row r="41" spans="1:16" ht="13.5">
      <c r="A41" s="58">
        <v>37468</v>
      </c>
      <c r="B41" s="60">
        <v>50600</v>
      </c>
      <c r="C41" s="60">
        <v>24900</v>
      </c>
      <c r="D41" s="60">
        <v>25200</v>
      </c>
      <c r="E41" s="60">
        <v>100</v>
      </c>
      <c r="F41" s="60"/>
      <c r="G41" s="60">
        <v>100800</v>
      </c>
      <c r="H41" s="60">
        <v>7700</v>
      </c>
      <c r="I41" s="60">
        <v>108500</v>
      </c>
      <c r="J41" s="60">
        <v>14600</v>
      </c>
      <c r="K41" s="60">
        <v>3000</v>
      </c>
      <c r="L41" s="60"/>
      <c r="M41" s="60">
        <v>17600</v>
      </c>
      <c r="N41" s="60">
        <v>2500</v>
      </c>
      <c r="O41" s="60">
        <v>20100</v>
      </c>
      <c r="P41" s="60">
        <v>88400</v>
      </c>
    </row>
    <row r="42" spans="1:16" ht="13.5">
      <c r="A42" s="58">
        <v>37499</v>
      </c>
      <c r="B42" s="60">
        <v>53000</v>
      </c>
      <c r="C42" s="60">
        <v>25400</v>
      </c>
      <c r="D42" s="60">
        <v>17800</v>
      </c>
      <c r="E42" s="60">
        <v>0</v>
      </c>
      <c r="F42" s="60"/>
      <c r="G42" s="60">
        <v>96200</v>
      </c>
      <c r="H42" s="60">
        <v>7700</v>
      </c>
      <c r="I42" s="60">
        <v>103900</v>
      </c>
      <c r="J42" s="60">
        <v>14000</v>
      </c>
      <c r="K42" s="60">
        <v>3400</v>
      </c>
      <c r="L42" s="60"/>
      <c r="M42" s="60">
        <v>17400</v>
      </c>
      <c r="N42" s="60">
        <v>2500</v>
      </c>
      <c r="O42" s="60">
        <v>19900</v>
      </c>
      <c r="P42" s="60">
        <v>84000</v>
      </c>
    </row>
    <row r="43" spans="1:16" ht="13.5">
      <c r="A43" s="58">
        <v>37529</v>
      </c>
      <c r="B43" s="60">
        <v>47300</v>
      </c>
      <c r="C43" s="60">
        <v>23700</v>
      </c>
      <c r="D43" s="60">
        <v>22600</v>
      </c>
      <c r="E43" s="60">
        <v>100</v>
      </c>
      <c r="F43" s="60"/>
      <c r="G43" s="60">
        <v>93699.99999999999</v>
      </c>
      <c r="H43" s="60">
        <v>7700</v>
      </c>
      <c r="I43" s="60">
        <v>101399.99999999999</v>
      </c>
      <c r="J43" s="60">
        <v>18900</v>
      </c>
      <c r="K43" s="60">
        <v>3100</v>
      </c>
      <c r="L43" s="60"/>
      <c r="M43" s="60">
        <v>22000</v>
      </c>
      <c r="N43" s="60">
        <v>2500</v>
      </c>
      <c r="O43" s="60">
        <v>24500</v>
      </c>
      <c r="P43" s="60">
        <v>76899.99999999999</v>
      </c>
    </row>
    <row r="44" spans="1:16" ht="13.5">
      <c r="A44" s="58">
        <v>37560</v>
      </c>
      <c r="B44" s="60">
        <v>49600</v>
      </c>
      <c r="C44" s="60">
        <v>26800</v>
      </c>
      <c r="D44" s="60">
        <v>17600</v>
      </c>
      <c r="E44" s="60">
        <v>0</v>
      </c>
      <c r="F44" s="60"/>
      <c r="G44" s="60">
        <v>94000</v>
      </c>
      <c r="H44" s="60">
        <v>7700</v>
      </c>
      <c r="I44" s="60">
        <v>101700</v>
      </c>
      <c r="J44" s="60">
        <v>17500</v>
      </c>
      <c r="K44" s="60">
        <v>3100</v>
      </c>
      <c r="L44" s="60"/>
      <c r="M44" s="60">
        <v>20600</v>
      </c>
      <c r="N44" s="60">
        <v>2500</v>
      </c>
      <c r="O44" s="60">
        <v>23100</v>
      </c>
      <c r="P44" s="60">
        <v>78600</v>
      </c>
    </row>
    <row r="45" spans="1:16" ht="13.5">
      <c r="A45" s="58">
        <v>37590</v>
      </c>
      <c r="B45" s="60">
        <v>49400</v>
      </c>
      <c r="C45" s="60">
        <v>24900</v>
      </c>
      <c r="D45" s="60">
        <v>24500</v>
      </c>
      <c r="E45" s="60">
        <v>100</v>
      </c>
      <c r="F45" s="60"/>
      <c r="G45" s="60">
        <v>98899.99999999999</v>
      </c>
      <c r="H45" s="60">
        <v>7700</v>
      </c>
      <c r="I45" s="60">
        <v>106600</v>
      </c>
      <c r="J45" s="60">
        <v>19600</v>
      </c>
      <c r="K45" s="60">
        <v>3300</v>
      </c>
      <c r="L45" s="60"/>
      <c r="M45" s="60">
        <v>22900.000000000004</v>
      </c>
      <c r="N45" s="60">
        <v>2600</v>
      </c>
      <c r="O45" s="60">
        <v>25500.000000000004</v>
      </c>
      <c r="P45" s="60">
        <v>81100</v>
      </c>
    </row>
    <row r="46" spans="1:16" ht="13.5">
      <c r="A46" s="58">
        <v>37621</v>
      </c>
      <c r="B46" s="60">
        <v>61200</v>
      </c>
      <c r="C46" s="60">
        <v>14600</v>
      </c>
      <c r="D46" s="60">
        <v>23700</v>
      </c>
      <c r="E46" s="60">
        <v>100</v>
      </c>
      <c r="F46" s="60"/>
      <c r="G46" s="60">
        <v>99600</v>
      </c>
      <c r="H46" s="60">
        <v>7800</v>
      </c>
      <c r="I46" s="60">
        <v>107399.99999999999</v>
      </c>
      <c r="J46" s="60">
        <v>19200</v>
      </c>
      <c r="K46" s="60">
        <v>3800</v>
      </c>
      <c r="L46" s="60"/>
      <c r="M46" s="60">
        <v>23000</v>
      </c>
      <c r="N46" s="60">
        <v>2600</v>
      </c>
      <c r="O46" s="60">
        <v>25600</v>
      </c>
      <c r="P46" s="60">
        <v>81799.99999999999</v>
      </c>
    </row>
    <row r="47" spans="1:16" ht="13.5">
      <c r="A47" s="58">
        <v>37652</v>
      </c>
      <c r="B47" s="60">
        <v>47100</v>
      </c>
      <c r="C47" s="60">
        <v>31100</v>
      </c>
      <c r="D47" s="60">
        <v>19300</v>
      </c>
      <c r="E47" s="60">
        <v>100</v>
      </c>
      <c r="F47" s="60"/>
      <c r="G47" s="60">
        <v>97600</v>
      </c>
      <c r="H47" s="60">
        <v>12000</v>
      </c>
      <c r="I47" s="60">
        <v>109600</v>
      </c>
      <c r="J47" s="60">
        <v>16800</v>
      </c>
      <c r="K47" s="60">
        <v>3400</v>
      </c>
      <c r="L47" s="60"/>
      <c r="M47" s="60">
        <v>20200</v>
      </c>
      <c r="N47" s="60">
        <v>3900</v>
      </c>
      <c r="O47" s="60">
        <v>24099.999999999996</v>
      </c>
      <c r="P47" s="60">
        <v>85500</v>
      </c>
    </row>
    <row r="48" spans="1:16" ht="13.5">
      <c r="A48" s="58">
        <v>37680</v>
      </c>
      <c r="B48" s="60">
        <v>50000</v>
      </c>
      <c r="C48" s="60">
        <v>24600</v>
      </c>
      <c r="D48" s="60">
        <v>20500</v>
      </c>
      <c r="E48" s="60">
        <v>100</v>
      </c>
      <c r="F48" s="60"/>
      <c r="G48" s="60">
        <v>95199.99999999999</v>
      </c>
      <c r="H48" s="60">
        <v>12000</v>
      </c>
      <c r="I48" s="60">
        <v>107199.99999999999</v>
      </c>
      <c r="J48" s="60">
        <v>15600</v>
      </c>
      <c r="K48" s="60">
        <v>2800</v>
      </c>
      <c r="L48" s="60"/>
      <c r="M48" s="60">
        <v>18400</v>
      </c>
      <c r="N48" s="60">
        <v>3900</v>
      </c>
      <c r="O48" s="60">
        <v>22299.999999999996</v>
      </c>
      <c r="P48" s="60">
        <v>84899.99999999999</v>
      </c>
    </row>
    <row r="49" spans="1:16" ht="13.5">
      <c r="A49" s="58">
        <v>37711</v>
      </c>
      <c r="B49" s="60">
        <v>57000</v>
      </c>
      <c r="C49" s="60">
        <v>23800</v>
      </c>
      <c r="D49" s="60">
        <v>22600</v>
      </c>
      <c r="E49" s="60">
        <v>100</v>
      </c>
      <c r="F49" s="60"/>
      <c r="G49" s="60">
        <v>103500</v>
      </c>
      <c r="H49" s="60">
        <v>12000</v>
      </c>
      <c r="I49" s="60">
        <v>115500</v>
      </c>
      <c r="J49" s="60">
        <v>21800</v>
      </c>
      <c r="K49" s="60">
        <v>3200</v>
      </c>
      <c r="L49" s="60"/>
      <c r="M49" s="60">
        <v>25000</v>
      </c>
      <c r="N49" s="60">
        <v>3900</v>
      </c>
      <c r="O49" s="60">
        <v>28900</v>
      </c>
      <c r="P49" s="60">
        <v>86600</v>
      </c>
    </row>
    <row r="50" spans="1:16" ht="13.5">
      <c r="A50" s="58">
        <v>37741</v>
      </c>
      <c r="B50" s="60">
        <v>55700</v>
      </c>
      <c r="C50" s="60">
        <v>15400</v>
      </c>
      <c r="D50" s="60">
        <v>20600</v>
      </c>
      <c r="E50" s="60">
        <v>100</v>
      </c>
      <c r="F50" s="60"/>
      <c r="G50" s="60">
        <v>91800.00000000001</v>
      </c>
      <c r="H50" s="60">
        <v>12000</v>
      </c>
      <c r="I50" s="60">
        <v>103800.00000000001</v>
      </c>
      <c r="J50" s="60">
        <v>18600</v>
      </c>
      <c r="K50" s="60">
        <v>2700</v>
      </c>
      <c r="L50" s="60"/>
      <c r="M50" s="60">
        <v>21300</v>
      </c>
      <c r="N50" s="60">
        <v>3900</v>
      </c>
      <c r="O50" s="60">
        <v>25200</v>
      </c>
      <c r="P50" s="60">
        <v>78600.00000000001</v>
      </c>
    </row>
    <row r="51" spans="1:16" ht="13.5">
      <c r="A51" s="58">
        <v>37772</v>
      </c>
      <c r="B51" s="60">
        <v>60400</v>
      </c>
      <c r="C51" s="60">
        <v>19000</v>
      </c>
      <c r="D51" s="60">
        <v>21700</v>
      </c>
      <c r="E51" s="60">
        <v>100</v>
      </c>
      <c r="F51" s="60"/>
      <c r="G51" s="60">
        <v>101200</v>
      </c>
      <c r="H51" s="60">
        <v>12000</v>
      </c>
      <c r="I51" s="60">
        <v>113200</v>
      </c>
      <c r="J51" s="60">
        <v>17800</v>
      </c>
      <c r="K51" s="60">
        <v>3300</v>
      </c>
      <c r="L51" s="60"/>
      <c r="M51" s="60">
        <v>21100</v>
      </c>
      <c r="N51" s="60">
        <v>3900</v>
      </c>
      <c r="O51" s="60">
        <v>25000</v>
      </c>
      <c r="P51" s="60">
        <v>88200</v>
      </c>
    </row>
    <row r="52" spans="1:16" ht="13.5">
      <c r="A52" s="58">
        <v>37802</v>
      </c>
      <c r="B52" s="60">
        <v>54000</v>
      </c>
      <c r="C52" s="60">
        <v>24400</v>
      </c>
      <c r="D52" s="60">
        <v>20900</v>
      </c>
      <c r="E52" s="60">
        <v>100</v>
      </c>
      <c r="F52" s="60"/>
      <c r="G52" s="60">
        <v>99400</v>
      </c>
      <c r="H52" s="60">
        <v>12000</v>
      </c>
      <c r="I52" s="60">
        <v>111400</v>
      </c>
      <c r="J52" s="60">
        <v>17300</v>
      </c>
      <c r="K52" s="60">
        <v>2900</v>
      </c>
      <c r="L52" s="60"/>
      <c r="M52" s="60">
        <v>20200</v>
      </c>
      <c r="N52" s="60">
        <v>3900</v>
      </c>
      <c r="O52" s="60">
        <v>24099.999999999996</v>
      </c>
      <c r="P52" s="60">
        <v>87300.00000000001</v>
      </c>
    </row>
    <row r="53" spans="1:16" ht="13.5">
      <c r="A53" s="58">
        <v>37833</v>
      </c>
      <c r="B53" s="60">
        <v>54500</v>
      </c>
      <c r="C53" s="60">
        <v>19100</v>
      </c>
      <c r="D53" s="60">
        <v>21700</v>
      </c>
      <c r="E53" s="60">
        <v>100</v>
      </c>
      <c r="F53" s="60"/>
      <c r="G53" s="60">
        <v>95399.99999999999</v>
      </c>
      <c r="H53" s="60">
        <v>12000</v>
      </c>
      <c r="I53" s="60">
        <v>107399.99999999999</v>
      </c>
      <c r="J53" s="60">
        <v>18500</v>
      </c>
      <c r="K53" s="60">
        <v>2900</v>
      </c>
      <c r="L53" s="60"/>
      <c r="M53" s="60">
        <v>21400</v>
      </c>
      <c r="N53" s="60">
        <v>3900</v>
      </c>
      <c r="O53" s="60">
        <v>25299.999999999996</v>
      </c>
      <c r="P53" s="60">
        <v>82100</v>
      </c>
    </row>
    <row r="54" spans="1:16" ht="13.5">
      <c r="A54" s="58">
        <v>37864</v>
      </c>
      <c r="B54" s="60">
        <v>57200</v>
      </c>
      <c r="C54" s="60">
        <v>31200</v>
      </c>
      <c r="D54" s="60">
        <v>21400</v>
      </c>
      <c r="E54" s="60">
        <v>100</v>
      </c>
      <c r="F54" s="60"/>
      <c r="G54" s="60">
        <v>109900</v>
      </c>
      <c r="H54" s="60">
        <v>12000</v>
      </c>
      <c r="I54" s="60">
        <v>121900</v>
      </c>
      <c r="J54" s="60">
        <v>26000</v>
      </c>
      <c r="K54" s="60">
        <v>2800</v>
      </c>
      <c r="L54" s="60"/>
      <c r="M54" s="60">
        <v>28800</v>
      </c>
      <c r="N54" s="60">
        <v>3900</v>
      </c>
      <c r="O54" s="60">
        <v>32700.000000000004</v>
      </c>
      <c r="P54" s="60">
        <v>89200</v>
      </c>
    </row>
    <row r="55" spans="1:16" ht="13.5">
      <c r="A55" s="58">
        <v>37894</v>
      </c>
      <c r="B55" s="60">
        <v>57700</v>
      </c>
      <c r="C55" s="60">
        <v>24200</v>
      </c>
      <c r="D55" s="60">
        <v>28600</v>
      </c>
      <c r="E55" s="60">
        <v>100</v>
      </c>
      <c r="F55" s="60"/>
      <c r="G55" s="60">
        <v>110600</v>
      </c>
      <c r="H55" s="60">
        <v>12000</v>
      </c>
      <c r="I55" s="60">
        <v>122600</v>
      </c>
      <c r="J55" s="60">
        <v>21900</v>
      </c>
      <c r="K55" s="60">
        <v>3000</v>
      </c>
      <c r="L55" s="60"/>
      <c r="M55" s="60">
        <v>24900</v>
      </c>
      <c r="N55" s="60">
        <v>3900</v>
      </c>
      <c r="O55" s="60">
        <v>28799.999999999996</v>
      </c>
      <c r="P55" s="60">
        <v>93800</v>
      </c>
    </row>
    <row r="56" spans="1:16" ht="13.5">
      <c r="A56" s="58">
        <v>37925</v>
      </c>
      <c r="B56" s="60">
        <v>58400</v>
      </c>
      <c r="C56" s="60">
        <v>38200</v>
      </c>
      <c r="D56" s="60">
        <v>24600</v>
      </c>
      <c r="E56" s="60">
        <v>100</v>
      </c>
      <c r="F56" s="60"/>
      <c r="G56" s="60">
        <v>121299.99999999999</v>
      </c>
      <c r="H56" s="60">
        <v>12000</v>
      </c>
      <c r="I56" s="60">
        <v>133299.99999999997</v>
      </c>
      <c r="J56" s="60">
        <v>27100</v>
      </c>
      <c r="K56" s="60">
        <v>3300</v>
      </c>
      <c r="L56" s="60"/>
      <c r="M56" s="60">
        <v>30400.000000000004</v>
      </c>
      <c r="N56" s="60">
        <v>3900</v>
      </c>
      <c r="O56" s="60">
        <v>34300.00000000001</v>
      </c>
      <c r="P56" s="60">
        <v>98999.99999999997</v>
      </c>
    </row>
    <row r="57" spans="1:16" ht="13.5">
      <c r="A57" s="58">
        <v>37955</v>
      </c>
      <c r="B57" s="60">
        <v>53700</v>
      </c>
      <c r="C57" s="60">
        <v>27100</v>
      </c>
      <c r="D57" s="60">
        <v>23900</v>
      </c>
      <c r="E57" s="60">
        <v>100</v>
      </c>
      <c r="F57" s="60"/>
      <c r="G57" s="60">
        <v>104800.00000000001</v>
      </c>
      <c r="H57" s="60">
        <v>12000</v>
      </c>
      <c r="I57" s="60">
        <v>116800.00000000001</v>
      </c>
      <c r="J57" s="60">
        <v>15000</v>
      </c>
      <c r="K57" s="60">
        <v>3300</v>
      </c>
      <c r="L57" s="60"/>
      <c r="M57" s="60">
        <v>18300</v>
      </c>
      <c r="N57" s="60">
        <v>3900</v>
      </c>
      <c r="O57" s="60">
        <v>22200</v>
      </c>
      <c r="P57" s="60">
        <v>94600.00000000001</v>
      </c>
    </row>
    <row r="58" spans="1:16" ht="13.5">
      <c r="A58" s="58">
        <v>37986</v>
      </c>
      <c r="B58" s="60">
        <v>71300</v>
      </c>
      <c r="C58" s="60">
        <v>35500</v>
      </c>
      <c r="D58" s="60">
        <v>31900</v>
      </c>
      <c r="E58" s="60">
        <v>100</v>
      </c>
      <c r="F58" s="60"/>
      <c r="G58" s="60">
        <v>138799.99999999997</v>
      </c>
      <c r="H58" s="60">
        <v>12000</v>
      </c>
      <c r="I58" s="60">
        <v>150799.99999999997</v>
      </c>
      <c r="J58" s="60">
        <v>28700</v>
      </c>
      <c r="K58" s="60">
        <v>4100</v>
      </c>
      <c r="L58" s="60"/>
      <c r="M58" s="60">
        <v>32800</v>
      </c>
      <c r="N58" s="60">
        <v>3900</v>
      </c>
      <c r="O58" s="60">
        <v>36699.99999999999</v>
      </c>
      <c r="P58" s="60">
        <v>114100</v>
      </c>
    </row>
    <row r="59" spans="1:16" ht="13.5">
      <c r="A59" s="58">
        <v>38017</v>
      </c>
      <c r="B59" s="60">
        <v>55900</v>
      </c>
      <c r="C59" s="60">
        <v>33800</v>
      </c>
      <c r="D59" s="60">
        <v>24200</v>
      </c>
      <c r="E59" s="60">
        <v>100</v>
      </c>
      <c r="F59" s="60"/>
      <c r="G59" s="60">
        <v>113999.99999999999</v>
      </c>
      <c r="H59" s="60">
        <v>13400</v>
      </c>
      <c r="I59" s="60">
        <v>127399.99999999999</v>
      </c>
      <c r="J59" s="60">
        <v>24600</v>
      </c>
      <c r="K59" s="60">
        <v>3500</v>
      </c>
      <c r="L59" s="60"/>
      <c r="M59" s="60">
        <v>28100</v>
      </c>
      <c r="N59" s="60">
        <v>3900</v>
      </c>
      <c r="O59" s="60">
        <v>32000</v>
      </c>
      <c r="P59" s="60">
        <v>95399.99999999999</v>
      </c>
    </row>
    <row r="60" spans="1:16" ht="13.5">
      <c r="A60" s="58">
        <v>38045</v>
      </c>
      <c r="B60" s="62">
        <v>56000</v>
      </c>
      <c r="C60" s="62">
        <v>31300</v>
      </c>
      <c r="D60" s="62">
        <v>27100</v>
      </c>
      <c r="E60" s="62">
        <v>100</v>
      </c>
      <c r="F60" s="62"/>
      <c r="G60" s="60">
        <v>114500</v>
      </c>
      <c r="H60" s="62">
        <v>13400</v>
      </c>
      <c r="I60" s="60">
        <v>127900</v>
      </c>
      <c r="J60" s="62">
        <v>17400</v>
      </c>
      <c r="K60" s="62">
        <v>3900</v>
      </c>
      <c r="L60" s="62"/>
      <c r="M60" s="60">
        <v>21299.999999999996</v>
      </c>
      <c r="N60" s="62">
        <v>3900</v>
      </c>
      <c r="O60" s="60">
        <v>25199.999999999996</v>
      </c>
      <c r="P60" s="60">
        <v>102700.00000000001</v>
      </c>
    </row>
    <row r="61" spans="1:16" ht="13.5">
      <c r="A61" s="58">
        <v>38077</v>
      </c>
      <c r="B61" s="62">
        <v>63000</v>
      </c>
      <c r="C61" s="62">
        <v>31600</v>
      </c>
      <c r="D61" s="62">
        <v>31700</v>
      </c>
      <c r="E61" s="62">
        <v>100</v>
      </c>
      <c r="F61" s="62"/>
      <c r="G61" s="60">
        <v>126399.99999999999</v>
      </c>
      <c r="H61" s="62">
        <v>13400</v>
      </c>
      <c r="I61" s="60">
        <v>139799.99999999997</v>
      </c>
      <c r="J61" s="62">
        <v>25000</v>
      </c>
      <c r="K61" s="62">
        <v>2800</v>
      </c>
      <c r="L61" s="62"/>
      <c r="M61" s="60">
        <v>27800</v>
      </c>
      <c r="N61" s="62">
        <v>3900</v>
      </c>
      <c r="O61" s="60">
        <v>31700</v>
      </c>
      <c r="P61" s="60">
        <v>108099.99999999999</v>
      </c>
    </row>
    <row r="62" spans="1:16" ht="13.5">
      <c r="A62" s="58">
        <v>38107</v>
      </c>
      <c r="B62" s="62">
        <v>60900</v>
      </c>
      <c r="C62" s="62">
        <v>30600</v>
      </c>
      <c r="D62" s="62">
        <v>27300</v>
      </c>
      <c r="E62" s="62">
        <v>100</v>
      </c>
      <c r="F62" s="62"/>
      <c r="G62" s="60">
        <v>118899.99999999999</v>
      </c>
      <c r="H62" s="62">
        <v>13400</v>
      </c>
      <c r="I62" s="60">
        <v>132299.99999999997</v>
      </c>
      <c r="J62" s="62">
        <v>25000</v>
      </c>
      <c r="K62" s="62">
        <v>2600</v>
      </c>
      <c r="L62" s="62"/>
      <c r="M62" s="60">
        <v>27600</v>
      </c>
      <c r="N62" s="62">
        <v>3900</v>
      </c>
      <c r="O62" s="60">
        <v>31500</v>
      </c>
      <c r="P62" s="60">
        <v>100799.99999999999</v>
      </c>
    </row>
    <row r="63" spans="1:16" ht="13.5">
      <c r="A63" s="58">
        <v>38138</v>
      </c>
      <c r="B63" s="62">
        <v>62700</v>
      </c>
      <c r="C63" s="62">
        <v>36200</v>
      </c>
      <c r="D63" s="62">
        <v>25300</v>
      </c>
      <c r="E63" s="62">
        <v>100</v>
      </c>
      <c r="F63" s="62"/>
      <c r="G63" s="60">
        <v>124300</v>
      </c>
      <c r="H63" s="62">
        <v>13400</v>
      </c>
      <c r="I63" s="60">
        <v>137700</v>
      </c>
      <c r="J63" s="62">
        <v>32000</v>
      </c>
      <c r="K63" s="62">
        <v>2600</v>
      </c>
      <c r="L63" s="62"/>
      <c r="M63" s="60">
        <v>34600</v>
      </c>
      <c r="N63" s="62">
        <v>3900</v>
      </c>
      <c r="O63" s="60">
        <v>38500</v>
      </c>
      <c r="P63" s="60">
        <v>99199.99999999999</v>
      </c>
    </row>
    <row r="64" spans="1:16" ht="13.5">
      <c r="A64" s="58">
        <v>38168</v>
      </c>
      <c r="B64" s="62">
        <v>61900</v>
      </c>
      <c r="C64" s="62">
        <v>30100</v>
      </c>
      <c r="D64" s="62">
        <v>30700</v>
      </c>
      <c r="E64" s="62">
        <v>100</v>
      </c>
      <c r="F64" s="62"/>
      <c r="G64" s="60">
        <v>122800</v>
      </c>
      <c r="H64" s="62">
        <v>13400</v>
      </c>
      <c r="I64" s="60">
        <v>136200</v>
      </c>
      <c r="J64" s="62">
        <v>26800</v>
      </c>
      <c r="K64" s="62">
        <v>2700</v>
      </c>
      <c r="L64" s="62"/>
      <c r="M64" s="60">
        <v>29500</v>
      </c>
      <c r="N64" s="62">
        <v>3900</v>
      </c>
      <c r="O64" s="60">
        <v>33400</v>
      </c>
      <c r="P64" s="60">
        <v>102799.99999999999</v>
      </c>
    </row>
    <row r="65" spans="1:16" ht="13.5">
      <c r="A65" s="58">
        <v>38199</v>
      </c>
      <c r="B65" s="62">
        <v>62400</v>
      </c>
      <c r="C65" s="62">
        <v>28600</v>
      </c>
      <c r="D65" s="62">
        <v>31500</v>
      </c>
      <c r="E65" s="62">
        <v>100</v>
      </c>
      <c r="F65" s="62"/>
      <c r="G65" s="60">
        <v>122600</v>
      </c>
      <c r="H65" s="62">
        <v>13400</v>
      </c>
      <c r="I65" s="60">
        <v>136000</v>
      </c>
      <c r="J65" s="62">
        <v>28700</v>
      </c>
      <c r="K65" s="62">
        <v>2900</v>
      </c>
      <c r="L65" s="62"/>
      <c r="M65" s="60">
        <v>31599.999999999996</v>
      </c>
      <c r="N65" s="62">
        <v>3900</v>
      </c>
      <c r="O65" s="60">
        <v>35500</v>
      </c>
      <c r="P65" s="60">
        <v>100500</v>
      </c>
    </row>
    <row r="66" spans="1:16" ht="13.5">
      <c r="A66" s="58">
        <v>38230</v>
      </c>
      <c r="B66" s="62">
        <v>60400</v>
      </c>
      <c r="C66" s="62">
        <v>20200</v>
      </c>
      <c r="D66" s="62">
        <v>27200</v>
      </c>
      <c r="E66" s="62">
        <v>100</v>
      </c>
      <c r="F66" s="62"/>
      <c r="G66" s="60">
        <v>107899.99999999999</v>
      </c>
      <c r="H66" s="62">
        <v>13400</v>
      </c>
      <c r="I66" s="60">
        <v>121300</v>
      </c>
      <c r="J66" s="62">
        <v>22600</v>
      </c>
      <c r="K66" s="62">
        <v>2800</v>
      </c>
      <c r="L66" s="62"/>
      <c r="M66" s="60">
        <v>25400.000000000004</v>
      </c>
      <c r="N66" s="62">
        <v>3900</v>
      </c>
      <c r="O66" s="60">
        <v>29300</v>
      </c>
      <c r="P66" s="60">
        <v>92000</v>
      </c>
    </row>
    <row r="67" spans="1:16" ht="13.5">
      <c r="A67" s="58">
        <v>38260</v>
      </c>
      <c r="B67" s="62">
        <v>63500</v>
      </c>
      <c r="C67" s="62">
        <v>21400</v>
      </c>
      <c r="D67" s="62">
        <v>26100</v>
      </c>
      <c r="E67" s="62">
        <v>100</v>
      </c>
      <c r="F67" s="62"/>
      <c r="G67" s="60">
        <v>111100</v>
      </c>
      <c r="H67" s="62">
        <v>21500</v>
      </c>
      <c r="I67" s="60">
        <v>132600</v>
      </c>
      <c r="J67" s="62">
        <v>24900</v>
      </c>
      <c r="K67" s="62">
        <v>2300</v>
      </c>
      <c r="L67" s="62"/>
      <c r="M67" s="60">
        <v>27200</v>
      </c>
      <c r="N67" s="62">
        <v>3900</v>
      </c>
      <c r="O67" s="60">
        <v>31099.999999999996</v>
      </c>
      <c r="P67" s="60">
        <v>101500</v>
      </c>
    </row>
    <row r="68" spans="1:16" ht="13.5">
      <c r="A68" s="58">
        <v>38291</v>
      </c>
      <c r="B68" s="62">
        <v>68200</v>
      </c>
      <c r="C68" s="62">
        <v>20500</v>
      </c>
      <c r="D68" s="62">
        <v>27600</v>
      </c>
      <c r="E68" s="62">
        <v>100</v>
      </c>
      <c r="F68" s="62"/>
      <c r="G68" s="60">
        <v>116400</v>
      </c>
      <c r="H68" s="62">
        <v>44700</v>
      </c>
      <c r="I68" s="60">
        <v>161100.00000000003</v>
      </c>
      <c r="J68" s="62">
        <v>24400</v>
      </c>
      <c r="K68" s="62">
        <v>2600</v>
      </c>
      <c r="L68" s="62"/>
      <c r="M68" s="60">
        <v>27000</v>
      </c>
      <c r="N68" s="62">
        <v>22400</v>
      </c>
      <c r="O68" s="60">
        <v>49400</v>
      </c>
      <c r="P68" s="60">
        <v>111700.00000000001</v>
      </c>
    </row>
    <row r="69" spans="1:16" ht="13.5">
      <c r="A69" s="58">
        <v>38321</v>
      </c>
      <c r="B69" s="62">
        <v>64300</v>
      </c>
      <c r="C69" s="62">
        <v>26900</v>
      </c>
      <c r="D69" s="62">
        <v>28000</v>
      </c>
      <c r="E69" s="62">
        <v>100</v>
      </c>
      <c r="F69" s="62"/>
      <c r="G69" s="60">
        <v>119299.99999999999</v>
      </c>
      <c r="H69" s="62">
        <v>44700</v>
      </c>
      <c r="I69" s="60">
        <v>164000</v>
      </c>
      <c r="J69" s="62">
        <v>25100</v>
      </c>
      <c r="K69" s="62">
        <v>2900</v>
      </c>
      <c r="L69" s="62"/>
      <c r="M69" s="60">
        <v>28000</v>
      </c>
      <c r="N69" s="62">
        <v>22400</v>
      </c>
      <c r="O69" s="60">
        <v>50400</v>
      </c>
      <c r="P69" s="60">
        <v>113600</v>
      </c>
    </row>
    <row r="70" spans="1:16" ht="13.5">
      <c r="A70" s="58">
        <v>38352</v>
      </c>
      <c r="B70" s="62">
        <v>84000</v>
      </c>
      <c r="C70" s="62">
        <v>50000</v>
      </c>
      <c r="D70" s="62">
        <v>33300</v>
      </c>
      <c r="E70" s="62">
        <v>100</v>
      </c>
      <c r="F70" s="62"/>
      <c r="G70" s="60">
        <v>167400</v>
      </c>
      <c r="H70" s="62">
        <v>44700</v>
      </c>
      <c r="I70" s="60">
        <v>212100.00000000003</v>
      </c>
      <c r="J70" s="62">
        <v>28600</v>
      </c>
      <c r="K70" s="62">
        <v>3300</v>
      </c>
      <c r="L70" s="62"/>
      <c r="M70" s="60">
        <v>31900.000000000004</v>
      </c>
      <c r="N70" s="62">
        <v>22400</v>
      </c>
      <c r="O70" s="60">
        <v>54300</v>
      </c>
      <c r="P70" s="60">
        <v>157800</v>
      </c>
    </row>
    <row r="71" spans="1:16" ht="13.5">
      <c r="A71" s="58">
        <v>38383</v>
      </c>
      <c r="B71" s="62">
        <v>65700</v>
      </c>
      <c r="C71" s="62">
        <v>34500</v>
      </c>
      <c r="D71" s="62">
        <v>23700</v>
      </c>
      <c r="E71" s="62">
        <v>100</v>
      </c>
      <c r="F71" s="62"/>
      <c r="G71" s="62">
        <v>124000</v>
      </c>
      <c r="H71" s="62">
        <v>16700</v>
      </c>
      <c r="I71" s="62">
        <v>140700</v>
      </c>
      <c r="J71" s="62">
        <v>15800</v>
      </c>
      <c r="K71" s="62">
        <v>7900</v>
      </c>
      <c r="L71" s="62"/>
      <c r="M71" s="62">
        <v>23700.000000000004</v>
      </c>
      <c r="N71" s="62">
        <v>2900</v>
      </c>
      <c r="O71" s="62">
        <v>26600</v>
      </c>
      <c r="P71" s="62">
        <v>114100</v>
      </c>
    </row>
    <row r="72" spans="1:16" ht="13.5">
      <c r="A72" s="58">
        <v>38411</v>
      </c>
      <c r="B72" s="62">
        <v>72200</v>
      </c>
      <c r="C72" s="62">
        <v>28400</v>
      </c>
      <c r="D72" s="62">
        <v>22400</v>
      </c>
      <c r="E72" s="62">
        <v>100</v>
      </c>
      <c r="F72" s="62"/>
      <c r="G72" s="62">
        <v>123100</v>
      </c>
      <c r="H72" s="62">
        <v>16700</v>
      </c>
      <c r="I72" s="62">
        <v>139799.99999999997</v>
      </c>
      <c r="J72" s="62">
        <v>16600</v>
      </c>
      <c r="K72" s="62">
        <v>7100</v>
      </c>
      <c r="L72" s="62"/>
      <c r="M72" s="62">
        <v>23700.000000000004</v>
      </c>
      <c r="N72" s="62">
        <v>2900</v>
      </c>
      <c r="O72" s="62">
        <v>26600</v>
      </c>
      <c r="P72" s="62">
        <v>113199.99999999999</v>
      </c>
    </row>
    <row r="73" spans="1:16" ht="13.5">
      <c r="A73" s="58">
        <v>38442</v>
      </c>
      <c r="B73" s="62">
        <v>83100</v>
      </c>
      <c r="C73" s="62">
        <v>33000</v>
      </c>
      <c r="D73" s="62">
        <v>24400</v>
      </c>
      <c r="E73" s="62">
        <v>100</v>
      </c>
      <c r="F73" s="62"/>
      <c r="G73" s="62">
        <v>140600</v>
      </c>
      <c r="H73" s="62">
        <v>16700</v>
      </c>
      <c r="I73" s="62">
        <v>157299.99999999997</v>
      </c>
      <c r="J73" s="62">
        <v>19700</v>
      </c>
      <c r="K73" s="62">
        <v>8300</v>
      </c>
      <c r="L73" s="62"/>
      <c r="M73" s="62">
        <v>28000</v>
      </c>
      <c r="N73" s="62">
        <v>2900</v>
      </c>
      <c r="O73" s="62">
        <v>30900</v>
      </c>
      <c r="P73" s="62">
        <v>126399.99999999997</v>
      </c>
    </row>
    <row r="74" spans="1:16" ht="13.5">
      <c r="A74" s="58">
        <v>38472</v>
      </c>
      <c r="B74" s="62">
        <v>82300</v>
      </c>
      <c r="C74" s="62">
        <v>32800</v>
      </c>
      <c r="D74" s="62">
        <v>25800</v>
      </c>
      <c r="E74" s="62">
        <v>100</v>
      </c>
      <c r="F74" s="62"/>
      <c r="G74" s="62">
        <v>141000</v>
      </c>
      <c r="H74" s="62">
        <v>13600</v>
      </c>
      <c r="I74" s="62">
        <v>154600</v>
      </c>
      <c r="J74" s="62">
        <v>18600</v>
      </c>
      <c r="K74" s="62">
        <v>8100</v>
      </c>
      <c r="L74" s="62"/>
      <c r="M74" s="62">
        <v>26700.000000000004</v>
      </c>
      <c r="N74" s="62">
        <v>2900</v>
      </c>
      <c r="O74" s="62">
        <v>29600</v>
      </c>
      <c r="P74" s="62">
        <v>125000</v>
      </c>
    </row>
    <row r="75" spans="1:16" ht="13.5">
      <c r="A75" s="58">
        <v>38503</v>
      </c>
      <c r="B75" s="62">
        <v>80200</v>
      </c>
      <c r="C75" s="62">
        <v>24000</v>
      </c>
      <c r="D75" s="62">
        <v>25700</v>
      </c>
      <c r="E75" s="62">
        <v>100</v>
      </c>
      <c r="F75" s="62"/>
      <c r="G75" s="62">
        <v>130000</v>
      </c>
      <c r="H75" s="62">
        <v>13600</v>
      </c>
      <c r="I75" s="62">
        <v>143600</v>
      </c>
      <c r="J75" s="62">
        <v>19800</v>
      </c>
      <c r="K75" s="62">
        <v>8500</v>
      </c>
      <c r="L75" s="62"/>
      <c r="M75" s="62">
        <v>28300</v>
      </c>
      <c r="N75" s="62">
        <v>2900</v>
      </c>
      <c r="O75" s="62">
        <v>31200</v>
      </c>
      <c r="P75" s="62">
        <v>112399.99999999999</v>
      </c>
    </row>
    <row r="76" spans="1:16" ht="13.5">
      <c r="A76" s="58">
        <v>38533</v>
      </c>
      <c r="B76" s="62">
        <v>79100</v>
      </c>
      <c r="C76" s="62">
        <v>17800</v>
      </c>
      <c r="D76" s="62">
        <v>25900</v>
      </c>
      <c r="E76" s="62">
        <v>100</v>
      </c>
      <c r="F76" s="62"/>
      <c r="G76" s="62">
        <v>122899.99999999997</v>
      </c>
      <c r="H76" s="62">
        <v>13600</v>
      </c>
      <c r="I76" s="62">
        <v>136499.99999999997</v>
      </c>
      <c r="J76" s="62">
        <v>18200</v>
      </c>
      <c r="K76" s="62">
        <v>8300</v>
      </c>
      <c r="L76" s="62"/>
      <c r="M76" s="62">
        <v>26500</v>
      </c>
      <c r="N76" s="62">
        <v>2900</v>
      </c>
      <c r="O76" s="62">
        <v>29400</v>
      </c>
      <c r="P76" s="62">
        <v>107099.99999999997</v>
      </c>
    </row>
    <row r="77" spans="1:16" ht="13.5">
      <c r="A77" s="58">
        <v>38564</v>
      </c>
      <c r="B77" s="62">
        <v>79200</v>
      </c>
      <c r="C77" s="62">
        <v>31900</v>
      </c>
      <c r="D77" s="62">
        <v>23200</v>
      </c>
      <c r="E77" s="62">
        <v>100</v>
      </c>
      <c r="F77" s="62"/>
      <c r="G77" s="62">
        <v>134399.99999999997</v>
      </c>
      <c r="H77" s="62">
        <v>13600</v>
      </c>
      <c r="I77" s="62">
        <v>147999.99999999997</v>
      </c>
      <c r="J77" s="62">
        <v>17600</v>
      </c>
      <c r="K77" s="62">
        <v>8900</v>
      </c>
      <c r="L77" s="62"/>
      <c r="M77" s="62">
        <v>26500</v>
      </c>
      <c r="N77" s="62">
        <v>2900</v>
      </c>
      <c r="O77" s="62">
        <v>29400</v>
      </c>
      <c r="P77" s="62">
        <v>118599.99999999997</v>
      </c>
    </row>
    <row r="78" spans="1:16" ht="13.5">
      <c r="A78" s="58">
        <v>38595</v>
      </c>
      <c r="B78" s="62">
        <v>83700</v>
      </c>
      <c r="C78" s="62">
        <v>34300</v>
      </c>
      <c r="D78" s="62">
        <v>25400</v>
      </c>
      <c r="E78" s="62">
        <v>100</v>
      </c>
      <c r="F78" s="62"/>
      <c r="G78" s="62">
        <v>143500</v>
      </c>
      <c r="H78" s="62">
        <v>13600</v>
      </c>
      <c r="I78" s="62">
        <v>157100</v>
      </c>
      <c r="J78" s="62">
        <v>18100</v>
      </c>
      <c r="K78" s="62">
        <v>10100</v>
      </c>
      <c r="L78" s="62"/>
      <c r="M78" s="62">
        <v>28200.000000000004</v>
      </c>
      <c r="N78" s="62">
        <v>2900</v>
      </c>
      <c r="O78" s="62">
        <v>31100</v>
      </c>
      <c r="P78" s="62">
        <v>126000</v>
      </c>
    </row>
    <row r="79" spans="1:16" ht="13.5">
      <c r="A79" s="58">
        <v>38625</v>
      </c>
      <c r="B79" s="59">
        <v>82300</v>
      </c>
      <c r="C79" s="59">
        <v>24600</v>
      </c>
      <c r="D79" s="59">
        <v>26600</v>
      </c>
      <c r="E79" s="59">
        <v>100</v>
      </c>
      <c r="F79" s="59"/>
      <c r="G79" s="62">
        <v>133600</v>
      </c>
      <c r="H79" s="59">
        <v>13600</v>
      </c>
      <c r="I79" s="59">
        <v>147200</v>
      </c>
      <c r="J79" s="59">
        <v>16200</v>
      </c>
      <c r="K79" s="59">
        <v>9400</v>
      </c>
      <c r="L79" s="59"/>
      <c r="M79" s="59">
        <v>25600</v>
      </c>
      <c r="N79" s="59">
        <v>2900</v>
      </c>
      <c r="O79" s="59">
        <v>28500</v>
      </c>
      <c r="P79" s="59">
        <v>118699.99999999999</v>
      </c>
    </row>
    <row r="80" spans="1:16" ht="13.5">
      <c r="A80" s="58">
        <v>38656</v>
      </c>
      <c r="B80" s="59">
        <v>76900</v>
      </c>
      <c r="C80" s="59">
        <v>33100</v>
      </c>
      <c r="D80" s="59">
        <v>22300</v>
      </c>
      <c r="E80" s="59">
        <v>100</v>
      </c>
      <c r="F80" s="59"/>
      <c r="G80" s="62">
        <v>132400</v>
      </c>
      <c r="H80" s="59">
        <v>13600</v>
      </c>
      <c r="I80" s="59">
        <v>146000</v>
      </c>
      <c r="J80" s="59">
        <v>16400</v>
      </c>
      <c r="K80" s="59">
        <v>8300</v>
      </c>
      <c r="L80" s="59"/>
      <c r="M80" s="59">
        <v>24700</v>
      </c>
      <c r="N80" s="59">
        <v>2900</v>
      </c>
      <c r="O80" s="59">
        <v>27599.999999999996</v>
      </c>
      <c r="P80" s="59">
        <v>118400</v>
      </c>
    </row>
    <row r="81" spans="1:16" ht="13.5">
      <c r="A81" s="58">
        <v>38686</v>
      </c>
      <c r="B81" s="59">
        <v>74500</v>
      </c>
      <c r="C81" s="59">
        <v>27500</v>
      </c>
      <c r="D81" s="59">
        <v>23600</v>
      </c>
      <c r="E81" s="59">
        <v>100</v>
      </c>
      <c r="F81" s="59"/>
      <c r="G81" s="62">
        <v>125699.99999999999</v>
      </c>
      <c r="H81" s="59">
        <v>13600</v>
      </c>
      <c r="I81" s="59">
        <v>139299.99999999997</v>
      </c>
      <c r="J81" s="59">
        <v>17000</v>
      </c>
      <c r="K81" s="59">
        <v>9000</v>
      </c>
      <c r="L81" s="59"/>
      <c r="M81" s="59">
        <v>26000</v>
      </c>
      <c r="N81" s="59">
        <v>2900</v>
      </c>
      <c r="O81" s="59">
        <v>28900</v>
      </c>
      <c r="P81" s="59">
        <v>110399.99999999997</v>
      </c>
    </row>
    <row r="82" spans="1:16" ht="13.5">
      <c r="A82" s="58">
        <v>38717</v>
      </c>
      <c r="B82" s="59">
        <v>102600</v>
      </c>
      <c r="C82" s="59">
        <v>36000</v>
      </c>
      <c r="D82" s="59">
        <v>31300</v>
      </c>
      <c r="E82" s="59">
        <v>100</v>
      </c>
      <c r="F82" s="59"/>
      <c r="G82" s="62">
        <v>170000</v>
      </c>
      <c r="H82" s="59">
        <v>13600</v>
      </c>
      <c r="I82" s="59">
        <v>183600</v>
      </c>
      <c r="J82" s="59">
        <v>18900</v>
      </c>
      <c r="K82" s="59">
        <v>10000</v>
      </c>
      <c r="L82" s="59"/>
      <c r="M82" s="59">
        <v>28900</v>
      </c>
      <c r="N82" s="59">
        <v>2900</v>
      </c>
      <c r="O82" s="59">
        <v>31799.999999999996</v>
      </c>
      <c r="P82" s="59">
        <v>151800</v>
      </c>
    </row>
    <row r="83" spans="1:16" ht="13.5">
      <c r="A83" s="58">
        <v>38748</v>
      </c>
      <c r="B83" s="59">
        <v>72700</v>
      </c>
      <c r="C83" s="59">
        <v>35900</v>
      </c>
      <c r="D83" s="59">
        <v>23600</v>
      </c>
      <c r="E83" s="59">
        <v>100</v>
      </c>
      <c r="F83" s="59"/>
      <c r="G83" s="59">
        <v>132299.99999999997</v>
      </c>
      <c r="H83" s="59">
        <v>13900</v>
      </c>
      <c r="I83" s="59">
        <v>146200</v>
      </c>
      <c r="J83" s="59">
        <v>14700</v>
      </c>
      <c r="K83" s="59">
        <v>9600</v>
      </c>
      <c r="L83" s="59"/>
      <c r="M83" s="59">
        <v>24299.999999999996</v>
      </c>
      <c r="N83" s="59">
        <v>2900</v>
      </c>
      <c r="O83" s="59">
        <v>27199.999999999996</v>
      </c>
      <c r="P83" s="59">
        <v>119000</v>
      </c>
    </row>
    <row r="84" spans="1:16" ht="13.5">
      <c r="A84" s="58">
        <v>38776</v>
      </c>
      <c r="B84" s="59">
        <v>78500</v>
      </c>
      <c r="C84" s="59">
        <v>32200.000000000004</v>
      </c>
      <c r="D84" s="59">
        <v>23100</v>
      </c>
      <c r="E84" s="59">
        <v>100</v>
      </c>
      <c r="F84" s="59"/>
      <c r="G84" s="59">
        <v>133900</v>
      </c>
      <c r="H84" s="59">
        <v>13900</v>
      </c>
      <c r="I84" s="59">
        <v>147800</v>
      </c>
      <c r="J84" s="59">
        <v>14800</v>
      </c>
      <c r="K84" s="59">
        <v>8100</v>
      </c>
      <c r="L84" s="59"/>
      <c r="M84" s="59">
        <v>22900</v>
      </c>
      <c r="N84" s="59">
        <v>2900</v>
      </c>
      <c r="O84" s="59">
        <v>25799.999999999996</v>
      </c>
      <c r="P84" s="59">
        <v>122000.00000000001</v>
      </c>
    </row>
    <row r="85" spans="1:16" ht="13.5">
      <c r="A85" s="58">
        <v>38807</v>
      </c>
      <c r="B85" s="59">
        <v>86600</v>
      </c>
      <c r="C85" s="59">
        <v>34700</v>
      </c>
      <c r="D85" s="59">
        <v>26200</v>
      </c>
      <c r="E85" s="59">
        <v>100</v>
      </c>
      <c r="F85" s="59"/>
      <c r="G85" s="59">
        <v>147600</v>
      </c>
      <c r="H85" s="59">
        <v>13900</v>
      </c>
      <c r="I85" s="59">
        <v>161500</v>
      </c>
      <c r="J85" s="59">
        <v>17900</v>
      </c>
      <c r="K85" s="59">
        <v>8800</v>
      </c>
      <c r="L85" s="59"/>
      <c r="M85" s="59">
        <v>26700</v>
      </c>
      <c r="N85" s="59">
        <v>2900</v>
      </c>
      <c r="O85" s="59">
        <v>29599.999999999996</v>
      </c>
      <c r="P85" s="59">
        <v>131900</v>
      </c>
    </row>
    <row r="86" spans="1:16" ht="13.5">
      <c r="A86" s="58">
        <v>38837</v>
      </c>
      <c r="B86" s="59">
        <v>83900</v>
      </c>
      <c r="C86" s="59">
        <v>28200</v>
      </c>
      <c r="D86" s="59">
        <v>22700</v>
      </c>
      <c r="E86" s="59">
        <v>100</v>
      </c>
      <c r="F86" s="59"/>
      <c r="G86" s="59">
        <v>134900</v>
      </c>
      <c r="H86" s="59">
        <v>13900</v>
      </c>
      <c r="I86" s="59">
        <v>148800</v>
      </c>
      <c r="J86" s="59">
        <v>13600</v>
      </c>
      <c r="K86" s="59">
        <v>7900</v>
      </c>
      <c r="L86" s="59"/>
      <c r="M86" s="59">
        <v>21500</v>
      </c>
      <c r="N86" s="59">
        <v>2900</v>
      </c>
      <c r="O86" s="59">
        <v>24400</v>
      </c>
      <c r="P86" s="59">
        <v>124400</v>
      </c>
    </row>
    <row r="87" spans="1:16" ht="13.5">
      <c r="A87" s="58">
        <v>38868</v>
      </c>
      <c r="B87" s="59">
        <v>89400</v>
      </c>
      <c r="C87" s="59">
        <v>34600</v>
      </c>
      <c r="D87" s="59">
        <v>29900</v>
      </c>
      <c r="E87" s="59">
        <v>100</v>
      </c>
      <c r="F87" s="59"/>
      <c r="G87" s="59">
        <v>154000</v>
      </c>
      <c r="H87" s="59">
        <v>13900</v>
      </c>
      <c r="I87" s="59">
        <v>167900</v>
      </c>
      <c r="J87" s="59">
        <v>15600</v>
      </c>
      <c r="K87" s="59">
        <v>9400</v>
      </c>
      <c r="L87" s="59"/>
      <c r="M87" s="59">
        <v>25000</v>
      </c>
      <c r="N87" s="59">
        <v>2900</v>
      </c>
      <c r="O87" s="59">
        <v>27900</v>
      </c>
      <c r="P87" s="59">
        <v>140000</v>
      </c>
    </row>
    <row r="88" spans="1:16" ht="13.5">
      <c r="A88" s="58">
        <v>38898</v>
      </c>
      <c r="B88" s="59">
        <v>86800</v>
      </c>
      <c r="C88" s="59">
        <v>30800</v>
      </c>
      <c r="D88" s="59">
        <v>28800</v>
      </c>
      <c r="E88" s="59">
        <v>100</v>
      </c>
      <c r="F88" s="59"/>
      <c r="G88" s="59">
        <v>146500</v>
      </c>
      <c r="H88" s="59">
        <v>13900</v>
      </c>
      <c r="I88" s="59">
        <v>160400</v>
      </c>
      <c r="J88" s="59">
        <v>13800</v>
      </c>
      <c r="K88" s="59">
        <v>9200</v>
      </c>
      <c r="L88" s="59"/>
      <c r="M88" s="59">
        <v>23000</v>
      </c>
      <c r="N88" s="59">
        <v>2900</v>
      </c>
      <c r="O88" s="59">
        <v>25900</v>
      </c>
      <c r="P88" s="59">
        <v>134500</v>
      </c>
    </row>
    <row r="89" spans="1:16" ht="13.5">
      <c r="A89" s="58">
        <v>38929</v>
      </c>
      <c r="B89" s="59">
        <v>86800</v>
      </c>
      <c r="C89" s="59">
        <v>32400</v>
      </c>
      <c r="D89" s="59">
        <v>28200</v>
      </c>
      <c r="E89" s="59">
        <v>100</v>
      </c>
      <c r="F89" s="59"/>
      <c r="G89" s="59">
        <v>147499.99999999997</v>
      </c>
      <c r="H89" s="59">
        <v>13900</v>
      </c>
      <c r="I89" s="59">
        <v>161399.99999999997</v>
      </c>
      <c r="J89" s="59">
        <v>15000</v>
      </c>
      <c r="K89" s="59">
        <v>9900</v>
      </c>
      <c r="L89" s="59"/>
      <c r="M89" s="59">
        <v>24900</v>
      </c>
      <c r="N89" s="59">
        <v>2900</v>
      </c>
      <c r="O89" s="59">
        <v>27799.999999999996</v>
      </c>
      <c r="P89" s="59">
        <v>133599.99999999997</v>
      </c>
    </row>
    <row r="90" spans="1:16" ht="13.5">
      <c r="A90" s="58">
        <v>38960</v>
      </c>
      <c r="B90" s="59">
        <v>89400</v>
      </c>
      <c r="C90" s="59">
        <v>33900</v>
      </c>
      <c r="D90" s="59">
        <v>30800</v>
      </c>
      <c r="E90" s="59">
        <v>100</v>
      </c>
      <c r="F90" s="59"/>
      <c r="G90" s="59">
        <v>154200.00000000003</v>
      </c>
      <c r="H90" s="59">
        <v>13900</v>
      </c>
      <c r="I90" s="59">
        <v>168100.00000000003</v>
      </c>
      <c r="J90" s="59">
        <v>16000</v>
      </c>
      <c r="K90" s="59">
        <v>9800</v>
      </c>
      <c r="L90" s="59"/>
      <c r="M90" s="59">
        <v>25800</v>
      </c>
      <c r="N90" s="59">
        <v>2900</v>
      </c>
      <c r="O90" s="59">
        <v>28700</v>
      </c>
      <c r="P90" s="59">
        <v>139400.00000000003</v>
      </c>
    </row>
    <row r="91" spans="1:16" ht="13.5">
      <c r="A91" s="58">
        <v>38990</v>
      </c>
      <c r="B91" s="59">
        <v>92400</v>
      </c>
      <c r="C91" s="59">
        <v>28400</v>
      </c>
      <c r="D91" s="59">
        <v>29500</v>
      </c>
      <c r="E91" s="59">
        <v>100</v>
      </c>
      <c r="F91" s="59"/>
      <c r="G91" s="59">
        <v>150400</v>
      </c>
      <c r="H91" s="59">
        <v>13900</v>
      </c>
      <c r="I91" s="59">
        <v>164300</v>
      </c>
      <c r="J91" s="59">
        <v>17300</v>
      </c>
      <c r="K91" s="59">
        <v>8600</v>
      </c>
      <c r="L91" s="59"/>
      <c r="M91" s="59">
        <v>25900</v>
      </c>
      <c r="N91" s="59">
        <v>2900</v>
      </c>
      <c r="O91" s="59">
        <v>28799.999999999996</v>
      </c>
      <c r="P91" s="59">
        <v>135500</v>
      </c>
    </row>
    <row r="92" spans="1:16" ht="13.5">
      <c r="A92" s="58">
        <v>39021</v>
      </c>
      <c r="B92" s="59">
        <v>87000</v>
      </c>
      <c r="C92" s="59">
        <v>31300</v>
      </c>
      <c r="D92" s="59">
        <v>29900</v>
      </c>
      <c r="E92" s="59">
        <v>100</v>
      </c>
      <c r="F92" s="59"/>
      <c r="G92" s="59">
        <v>148299.99999999997</v>
      </c>
      <c r="H92" s="59">
        <v>13900</v>
      </c>
      <c r="I92" s="59">
        <v>162200</v>
      </c>
      <c r="J92" s="59">
        <v>17400</v>
      </c>
      <c r="K92" s="59">
        <v>9100</v>
      </c>
      <c r="L92" s="59"/>
      <c r="M92" s="59">
        <v>26500</v>
      </c>
      <c r="N92" s="59">
        <v>2900</v>
      </c>
      <c r="O92" s="59">
        <v>29400</v>
      </c>
      <c r="P92" s="59">
        <v>132799.99999999997</v>
      </c>
    </row>
    <row r="93" spans="1:16" ht="13.5">
      <c r="A93" s="58">
        <v>39051</v>
      </c>
      <c r="B93" s="59">
        <v>81700</v>
      </c>
      <c r="C93" s="59">
        <v>30600</v>
      </c>
      <c r="D93" s="59">
        <v>26700</v>
      </c>
      <c r="E93" s="59">
        <v>100</v>
      </c>
      <c r="F93" s="59"/>
      <c r="G93" s="59">
        <v>139100</v>
      </c>
      <c r="H93" s="59">
        <v>13900</v>
      </c>
      <c r="I93" s="59">
        <v>153000</v>
      </c>
      <c r="J93" s="59">
        <v>15000</v>
      </c>
      <c r="K93" s="59">
        <v>8900</v>
      </c>
      <c r="L93" s="59"/>
      <c r="M93" s="59">
        <v>23900</v>
      </c>
      <c r="N93" s="59">
        <v>2900</v>
      </c>
      <c r="O93" s="59">
        <v>26799.999999999996</v>
      </c>
      <c r="P93" s="59">
        <v>126200</v>
      </c>
    </row>
    <row r="94" spans="1:16" ht="13.5">
      <c r="A94" s="58">
        <v>39082</v>
      </c>
      <c r="B94" s="59">
        <v>107500</v>
      </c>
      <c r="C94" s="59">
        <v>32100</v>
      </c>
      <c r="D94" s="59">
        <v>42300</v>
      </c>
      <c r="E94" s="59">
        <v>100</v>
      </c>
      <c r="F94" s="59"/>
      <c r="G94" s="59">
        <v>181999.99999999997</v>
      </c>
      <c r="H94" s="59">
        <v>13900</v>
      </c>
      <c r="I94" s="59">
        <v>195899.99999999997</v>
      </c>
      <c r="J94" s="59">
        <v>18973.600000000006</v>
      </c>
      <c r="K94" s="59">
        <v>10043.425930000001</v>
      </c>
      <c r="L94" s="59"/>
      <c r="M94" s="59">
        <v>29017.025930000007</v>
      </c>
      <c r="N94" s="59">
        <v>2938.6183033333336</v>
      </c>
      <c r="O94" s="59">
        <v>31955.644233333336</v>
      </c>
      <c r="P94" s="59">
        <v>163944.35576666665</v>
      </c>
    </row>
    <row r="95" spans="1:16" ht="13.5">
      <c r="A95" s="58">
        <v>39113</v>
      </c>
      <c r="B95" s="59">
        <v>82200</v>
      </c>
      <c r="C95" s="59">
        <v>31900</v>
      </c>
      <c r="D95" s="59">
        <v>28400</v>
      </c>
      <c r="E95" s="59">
        <v>0</v>
      </c>
      <c r="F95" s="59"/>
      <c r="G95" s="59">
        <v>142500</v>
      </c>
      <c r="H95" s="59">
        <v>23300</v>
      </c>
      <c r="I95" s="59">
        <v>165800</v>
      </c>
      <c r="J95" s="59">
        <v>15400</v>
      </c>
      <c r="K95" s="59">
        <v>8200</v>
      </c>
      <c r="L95" s="59"/>
      <c r="M95" s="59">
        <v>23600</v>
      </c>
      <c r="N95" s="59">
        <v>2800</v>
      </c>
      <c r="O95" s="59">
        <v>26400.000000000004</v>
      </c>
      <c r="P95" s="59">
        <v>139400</v>
      </c>
    </row>
    <row r="96" spans="1:16" ht="13.5">
      <c r="A96" s="58">
        <v>39141</v>
      </c>
      <c r="B96" s="59">
        <v>83600</v>
      </c>
      <c r="C96" s="59">
        <v>26900</v>
      </c>
      <c r="D96" s="59">
        <v>27600</v>
      </c>
      <c r="E96" s="59">
        <v>0</v>
      </c>
      <c r="F96" s="59"/>
      <c r="G96" s="59">
        <v>138100</v>
      </c>
      <c r="H96" s="59">
        <v>23300</v>
      </c>
      <c r="I96" s="59">
        <v>161400</v>
      </c>
      <c r="J96" s="59">
        <v>12300</v>
      </c>
      <c r="K96" s="59">
        <v>7300</v>
      </c>
      <c r="L96" s="59"/>
      <c r="M96" s="59">
        <v>19600</v>
      </c>
      <c r="N96" s="59">
        <v>2800</v>
      </c>
      <c r="O96" s="59">
        <v>22400.000000000004</v>
      </c>
      <c r="P96" s="59">
        <v>139000</v>
      </c>
    </row>
    <row r="97" spans="1:16" ht="13.5">
      <c r="A97" s="58">
        <v>39172</v>
      </c>
      <c r="B97" s="59">
        <v>98800</v>
      </c>
      <c r="C97" s="59">
        <v>35200</v>
      </c>
      <c r="D97" s="59">
        <v>31000</v>
      </c>
      <c r="E97" s="59">
        <v>0</v>
      </c>
      <c r="F97" s="59"/>
      <c r="G97" s="59">
        <v>165000</v>
      </c>
      <c r="H97" s="59">
        <v>23300</v>
      </c>
      <c r="I97" s="59">
        <v>188300</v>
      </c>
      <c r="J97" s="59">
        <v>16800</v>
      </c>
      <c r="K97" s="59">
        <v>8700</v>
      </c>
      <c r="L97" s="59"/>
      <c r="M97" s="59">
        <v>25500</v>
      </c>
      <c r="N97" s="59">
        <v>2800</v>
      </c>
      <c r="O97" s="59">
        <v>28300</v>
      </c>
      <c r="P97" s="59">
        <v>160000</v>
      </c>
    </row>
    <row r="98" spans="1:16" ht="13.5">
      <c r="A98" s="58">
        <v>39202</v>
      </c>
      <c r="B98" s="59">
        <v>92800</v>
      </c>
      <c r="C98" s="59">
        <v>31500</v>
      </c>
      <c r="D98" s="59">
        <v>30100</v>
      </c>
      <c r="E98" s="59">
        <v>0</v>
      </c>
      <c r="F98" s="59"/>
      <c r="G98" s="59">
        <v>154400</v>
      </c>
      <c r="H98" s="59">
        <v>23300</v>
      </c>
      <c r="I98" s="59">
        <v>177700.00000000003</v>
      </c>
      <c r="J98" s="59">
        <v>13500</v>
      </c>
      <c r="K98" s="59">
        <v>8000</v>
      </c>
      <c r="L98" s="59"/>
      <c r="M98" s="59">
        <v>21500</v>
      </c>
      <c r="N98" s="59">
        <v>2800</v>
      </c>
      <c r="O98" s="59">
        <v>24300</v>
      </c>
      <c r="P98" s="59">
        <v>153400</v>
      </c>
    </row>
    <row r="99" spans="1:16" ht="13.5">
      <c r="A99" s="58">
        <v>39233</v>
      </c>
      <c r="B99" s="59">
        <v>98100</v>
      </c>
      <c r="C99" s="59">
        <v>32700.000000000004</v>
      </c>
      <c r="D99" s="59">
        <v>32200.000000000004</v>
      </c>
      <c r="E99" s="59">
        <v>0</v>
      </c>
      <c r="F99" s="59"/>
      <c r="G99" s="59">
        <v>163000</v>
      </c>
      <c r="H99" s="59">
        <v>23300</v>
      </c>
      <c r="I99" s="59">
        <v>186300</v>
      </c>
      <c r="J99" s="59">
        <v>14800</v>
      </c>
      <c r="K99" s="59">
        <v>8900</v>
      </c>
      <c r="L99" s="59"/>
      <c r="M99" s="59">
        <v>23700.000000000004</v>
      </c>
      <c r="N99" s="59">
        <v>2800</v>
      </c>
      <c r="O99" s="59">
        <v>26500.000000000004</v>
      </c>
      <c r="P99" s="59">
        <v>159800</v>
      </c>
    </row>
    <row r="100" spans="1:16" ht="13.5">
      <c r="A100" s="58">
        <v>39263</v>
      </c>
      <c r="B100" s="59">
        <v>99200</v>
      </c>
      <c r="C100" s="59">
        <v>30300</v>
      </c>
      <c r="D100" s="59">
        <v>31900</v>
      </c>
      <c r="E100" s="59">
        <v>0</v>
      </c>
      <c r="F100" s="59"/>
      <c r="G100" s="59">
        <v>161400</v>
      </c>
      <c r="H100" s="59">
        <v>23300</v>
      </c>
      <c r="I100" s="59">
        <v>184700.00000000003</v>
      </c>
      <c r="J100" s="59">
        <v>13200</v>
      </c>
      <c r="K100" s="59">
        <v>9400</v>
      </c>
      <c r="L100" s="59"/>
      <c r="M100" s="59">
        <v>22600</v>
      </c>
      <c r="N100" s="59">
        <v>2800</v>
      </c>
      <c r="O100" s="59">
        <v>25400.000000000004</v>
      </c>
      <c r="P100" s="59">
        <v>159300</v>
      </c>
    </row>
    <row r="101" spans="1:16" ht="13.5">
      <c r="A101" s="58">
        <v>39294</v>
      </c>
      <c r="B101" s="59">
        <v>96200</v>
      </c>
      <c r="C101" s="59">
        <v>40700</v>
      </c>
      <c r="D101" s="59">
        <v>32400</v>
      </c>
      <c r="E101" s="59">
        <v>0</v>
      </c>
      <c r="F101" s="59"/>
      <c r="G101" s="59">
        <v>169300</v>
      </c>
      <c r="H101" s="59">
        <v>23300</v>
      </c>
      <c r="I101" s="59">
        <v>192600.00000000003</v>
      </c>
      <c r="J101" s="59">
        <v>18400</v>
      </c>
      <c r="K101" s="59">
        <v>10900</v>
      </c>
      <c r="L101" s="59"/>
      <c r="M101" s="59">
        <v>29299.999999999996</v>
      </c>
      <c r="N101" s="59">
        <v>2800</v>
      </c>
      <c r="O101" s="59">
        <v>32099.999999999993</v>
      </c>
      <c r="P101" s="59">
        <v>160500.00000000003</v>
      </c>
    </row>
    <row r="102" spans="1:16" ht="13.5">
      <c r="A102" s="58">
        <v>39325</v>
      </c>
      <c r="B102" s="59">
        <v>99300</v>
      </c>
      <c r="C102" s="59">
        <v>33100</v>
      </c>
      <c r="D102" s="59">
        <v>34100</v>
      </c>
      <c r="E102" s="59">
        <v>0</v>
      </c>
      <c r="F102" s="59"/>
      <c r="G102" s="59">
        <v>166500</v>
      </c>
      <c r="H102" s="59">
        <v>23300</v>
      </c>
      <c r="I102" s="59">
        <v>189800</v>
      </c>
      <c r="J102" s="59">
        <v>20200</v>
      </c>
      <c r="K102" s="59">
        <v>8700</v>
      </c>
      <c r="L102" s="59"/>
      <c r="M102" s="59">
        <v>28900</v>
      </c>
      <c r="N102" s="59">
        <v>2800</v>
      </c>
      <c r="O102" s="59">
        <v>31700</v>
      </c>
      <c r="P102" s="59">
        <v>158100.00000000003</v>
      </c>
    </row>
    <row r="103" spans="1:16" ht="13.5">
      <c r="A103" s="58">
        <v>39355</v>
      </c>
      <c r="B103" s="59">
        <v>101300</v>
      </c>
      <c r="C103" s="59">
        <v>37100</v>
      </c>
      <c r="D103" s="59">
        <v>31200</v>
      </c>
      <c r="E103" s="59">
        <v>0</v>
      </c>
      <c r="F103" s="59"/>
      <c r="G103" s="59">
        <v>169600</v>
      </c>
      <c r="H103" s="59">
        <v>23300</v>
      </c>
      <c r="I103" s="59">
        <v>192900</v>
      </c>
      <c r="J103" s="59">
        <v>15500</v>
      </c>
      <c r="K103" s="59">
        <v>8600</v>
      </c>
      <c r="L103" s="59"/>
      <c r="M103" s="59">
        <v>24100</v>
      </c>
      <c r="N103" s="59">
        <v>2800</v>
      </c>
      <c r="O103" s="59">
        <v>26900.000000000004</v>
      </c>
      <c r="P103" s="59">
        <v>166000</v>
      </c>
    </row>
    <row r="104" spans="1:16" ht="13.5">
      <c r="A104" s="58">
        <v>39386</v>
      </c>
      <c r="B104" s="59">
        <v>100600</v>
      </c>
      <c r="C104" s="59">
        <v>35800</v>
      </c>
      <c r="D104" s="59">
        <v>33300</v>
      </c>
      <c r="E104" s="59">
        <v>0</v>
      </c>
      <c r="F104" s="59"/>
      <c r="G104" s="59">
        <v>169700</v>
      </c>
      <c r="H104" s="59">
        <v>23300</v>
      </c>
      <c r="I104" s="59">
        <v>193000</v>
      </c>
      <c r="J104" s="59">
        <v>17300</v>
      </c>
      <c r="K104" s="59">
        <v>10300</v>
      </c>
      <c r="L104" s="59"/>
      <c r="M104" s="59">
        <v>27600</v>
      </c>
      <c r="N104" s="59">
        <v>2800</v>
      </c>
      <c r="O104" s="59">
        <v>30400.000000000004</v>
      </c>
      <c r="P104" s="59">
        <v>162600</v>
      </c>
    </row>
    <row r="105" spans="1:16" ht="13.5">
      <c r="A105" s="58">
        <v>39416</v>
      </c>
      <c r="B105" s="59">
        <v>95700</v>
      </c>
      <c r="C105" s="59">
        <v>34000</v>
      </c>
      <c r="D105" s="59">
        <v>34100</v>
      </c>
      <c r="E105" s="59">
        <v>0</v>
      </c>
      <c r="F105" s="59"/>
      <c r="G105" s="59">
        <v>163799.99999999997</v>
      </c>
      <c r="H105" s="59">
        <v>23300</v>
      </c>
      <c r="I105" s="59">
        <v>187100</v>
      </c>
      <c r="J105" s="59">
        <v>19600</v>
      </c>
      <c r="K105" s="59">
        <v>10400</v>
      </c>
      <c r="L105" s="59"/>
      <c r="M105" s="59">
        <v>30000</v>
      </c>
      <c r="N105" s="59">
        <v>2800</v>
      </c>
      <c r="O105" s="59">
        <v>32800</v>
      </c>
      <c r="P105" s="59">
        <v>154300</v>
      </c>
    </row>
    <row r="106" spans="1:16" ht="13.5">
      <c r="A106" s="58">
        <v>39447</v>
      </c>
      <c r="B106" s="59">
        <v>118700</v>
      </c>
      <c r="C106" s="59">
        <v>43000</v>
      </c>
      <c r="D106" s="59">
        <v>39200</v>
      </c>
      <c r="E106" s="59">
        <v>0</v>
      </c>
      <c r="F106" s="59"/>
      <c r="G106" s="59">
        <v>200899.99999999997</v>
      </c>
      <c r="H106" s="59">
        <v>23300</v>
      </c>
      <c r="I106" s="59">
        <v>224200</v>
      </c>
      <c r="J106" s="59">
        <v>16100.000000000002</v>
      </c>
      <c r="K106" s="59">
        <v>10700</v>
      </c>
      <c r="L106" s="59"/>
      <c r="M106" s="59">
        <v>26800</v>
      </c>
      <c r="N106" s="59">
        <v>2800</v>
      </c>
      <c r="O106" s="59">
        <v>29600</v>
      </c>
      <c r="P106" s="59">
        <v>194600</v>
      </c>
    </row>
    <row r="107" spans="1:16" ht="13.5">
      <c r="A107" s="58">
        <v>39478</v>
      </c>
      <c r="B107" s="59">
        <v>111041</v>
      </c>
      <c r="C107" s="59"/>
      <c r="D107" s="59"/>
      <c r="E107" s="59"/>
      <c r="F107" s="59">
        <v>38543.873648333305</v>
      </c>
      <c r="G107" s="59">
        <v>149584.8736483333</v>
      </c>
      <c r="H107" s="59">
        <v>23300</v>
      </c>
      <c r="I107" s="59">
        <v>172884.87364833333</v>
      </c>
      <c r="J107" s="59"/>
      <c r="K107" s="59">
        <v>9900</v>
      </c>
      <c r="L107" s="59">
        <v>17500</v>
      </c>
      <c r="M107" s="59">
        <v>27400</v>
      </c>
      <c r="N107" s="59">
        <v>1600</v>
      </c>
      <c r="O107" s="59">
        <v>29000</v>
      </c>
      <c r="P107" s="59">
        <v>143884.87364833333</v>
      </c>
    </row>
    <row r="108" spans="1:16" ht="13.5">
      <c r="A108" s="58">
        <v>39506</v>
      </c>
      <c r="B108" s="59">
        <v>122100</v>
      </c>
      <c r="C108" s="59"/>
      <c r="D108" s="59"/>
      <c r="E108" s="59"/>
      <c r="F108" s="59">
        <v>40234.2922608334</v>
      </c>
      <c r="G108" s="59">
        <v>162334.2922608334</v>
      </c>
      <c r="H108" s="59">
        <v>23300</v>
      </c>
      <c r="I108" s="59">
        <v>185634.2922608334</v>
      </c>
      <c r="J108" s="59"/>
      <c r="K108" s="59">
        <v>9700</v>
      </c>
      <c r="L108" s="59">
        <v>16800</v>
      </c>
      <c r="M108" s="59">
        <v>26500</v>
      </c>
      <c r="N108" s="59">
        <v>1600</v>
      </c>
      <c r="O108" s="59">
        <v>28100</v>
      </c>
      <c r="P108" s="59">
        <v>157534.2922608334</v>
      </c>
    </row>
    <row r="109" spans="1:16" ht="13.5">
      <c r="A109" s="58">
        <v>39538</v>
      </c>
      <c r="B109" s="59">
        <v>131700</v>
      </c>
      <c r="C109" s="59"/>
      <c r="D109" s="59"/>
      <c r="E109" s="59"/>
      <c r="F109" s="59">
        <v>42600</v>
      </c>
      <c r="G109" s="59">
        <v>174299.99999999997</v>
      </c>
      <c r="H109" s="59">
        <v>23300</v>
      </c>
      <c r="I109" s="59">
        <v>197600</v>
      </c>
      <c r="J109" s="59"/>
      <c r="K109" s="59">
        <v>8700</v>
      </c>
      <c r="L109" s="59">
        <v>18100</v>
      </c>
      <c r="M109" s="59">
        <v>26800</v>
      </c>
      <c r="N109" s="59">
        <v>1600</v>
      </c>
      <c r="O109" s="59">
        <v>28400.000000000004</v>
      </c>
      <c r="P109" s="59">
        <v>169200</v>
      </c>
    </row>
    <row r="110" spans="1:16" ht="13.5">
      <c r="A110" s="58">
        <v>39568</v>
      </c>
      <c r="B110" s="59">
        <v>128600</v>
      </c>
      <c r="C110" s="59"/>
      <c r="D110" s="59"/>
      <c r="E110" s="59"/>
      <c r="F110" s="59">
        <v>48795.1908858333</v>
      </c>
      <c r="G110" s="59">
        <v>177395.1908858333</v>
      </c>
      <c r="H110" s="59">
        <v>23300</v>
      </c>
      <c r="I110" s="59">
        <v>200695.19088583332</v>
      </c>
      <c r="J110" s="59"/>
      <c r="K110" s="59">
        <v>8900</v>
      </c>
      <c r="L110" s="59">
        <v>17000</v>
      </c>
      <c r="M110" s="59">
        <v>25900</v>
      </c>
      <c r="N110" s="59">
        <v>1600</v>
      </c>
      <c r="O110" s="59">
        <v>27500</v>
      </c>
      <c r="P110" s="59">
        <v>173195.19088583332</v>
      </c>
    </row>
    <row r="111" spans="1:16" ht="13.5">
      <c r="A111" s="58">
        <v>39599</v>
      </c>
      <c r="B111" s="59">
        <v>138300</v>
      </c>
      <c r="C111" s="59"/>
      <c r="D111" s="59"/>
      <c r="E111" s="59"/>
      <c r="F111" s="59">
        <v>42200</v>
      </c>
      <c r="G111" s="59">
        <v>180500</v>
      </c>
      <c r="H111" s="59">
        <v>23300</v>
      </c>
      <c r="I111" s="59">
        <v>203800</v>
      </c>
      <c r="J111" s="59"/>
      <c r="K111" s="59">
        <v>9700</v>
      </c>
      <c r="L111" s="59">
        <v>16100.000000000002</v>
      </c>
      <c r="M111" s="59">
        <v>25800</v>
      </c>
      <c r="N111" s="59">
        <v>1600</v>
      </c>
      <c r="O111" s="59">
        <v>27400.000000000004</v>
      </c>
      <c r="P111" s="59">
        <v>176400</v>
      </c>
    </row>
    <row r="112" spans="1:16" ht="13.5">
      <c r="A112" s="58">
        <v>39629</v>
      </c>
      <c r="B112" s="59">
        <v>128699.99999999999</v>
      </c>
      <c r="C112" s="59"/>
      <c r="D112" s="59"/>
      <c r="E112" s="59"/>
      <c r="F112" s="59">
        <v>42538.1647033333</v>
      </c>
      <c r="G112" s="59">
        <v>171238.16470333328</v>
      </c>
      <c r="H112" s="59">
        <v>23300</v>
      </c>
      <c r="I112" s="59">
        <v>194538.1647033333</v>
      </c>
      <c r="J112" s="59"/>
      <c r="K112" s="59">
        <v>9500</v>
      </c>
      <c r="L112" s="59">
        <v>16700</v>
      </c>
      <c r="M112" s="59">
        <v>26200</v>
      </c>
      <c r="N112" s="59">
        <v>1600</v>
      </c>
      <c r="O112" s="59">
        <v>27800</v>
      </c>
      <c r="P112" s="59">
        <v>166738.16470333328</v>
      </c>
    </row>
    <row r="113" spans="1:16" ht="13.5">
      <c r="A113" s="58">
        <v>39660</v>
      </c>
      <c r="B113" s="59">
        <v>133252.775045</v>
      </c>
      <c r="C113" s="59"/>
      <c r="D113" s="59"/>
      <c r="E113" s="59"/>
      <c r="F113" s="59">
        <v>43806.42156583341</v>
      </c>
      <c r="G113" s="59">
        <v>177059.1966108334</v>
      </c>
      <c r="H113" s="59">
        <v>23300</v>
      </c>
      <c r="I113" s="59">
        <v>200359.1966108334</v>
      </c>
      <c r="J113" s="59"/>
      <c r="K113" s="59">
        <v>11200</v>
      </c>
      <c r="L113" s="59">
        <v>16600</v>
      </c>
      <c r="M113" s="59">
        <v>27800</v>
      </c>
      <c r="N113" s="59">
        <v>1600</v>
      </c>
      <c r="O113" s="59">
        <v>29400.000000000004</v>
      </c>
      <c r="P113" s="59">
        <v>170959.1966108334</v>
      </c>
    </row>
    <row r="114" spans="1:16" ht="13.5">
      <c r="A114" s="58">
        <v>39691</v>
      </c>
      <c r="B114" s="59">
        <v>124676.867215</v>
      </c>
      <c r="C114" s="59"/>
      <c r="D114" s="59"/>
      <c r="E114" s="59"/>
      <c r="F114" s="59">
        <v>41297.834035833395</v>
      </c>
      <c r="G114" s="59">
        <v>165974.7012508334</v>
      </c>
      <c r="H114" s="59">
        <v>23300</v>
      </c>
      <c r="I114" s="59">
        <v>189274.7012508334</v>
      </c>
      <c r="J114" s="59"/>
      <c r="K114" s="59">
        <v>10000</v>
      </c>
      <c r="L114" s="59">
        <v>19900</v>
      </c>
      <c r="M114" s="59">
        <v>29900</v>
      </c>
      <c r="N114" s="59">
        <v>1600</v>
      </c>
      <c r="O114" s="59">
        <v>31500</v>
      </c>
      <c r="P114" s="59">
        <v>157774.7012508334</v>
      </c>
    </row>
    <row r="115" spans="1:16" ht="13.5">
      <c r="A115" s="58">
        <v>39721</v>
      </c>
      <c r="B115" s="59">
        <v>137582.44551249998</v>
      </c>
      <c r="C115" s="59"/>
      <c r="D115" s="59"/>
      <c r="E115" s="59"/>
      <c r="F115" s="59">
        <v>46784.277528333296</v>
      </c>
      <c r="G115" s="59">
        <v>184366.72304083328</v>
      </c>
      <c r="H115" s="59">
        <v>23300</v>
      </c>
      <c r="I115" s="59">
        <v>207666.72304083328</v>
      </c>
      <c r="J115" s="59"/>
      <c r="K115" s="59">
        <v>10600</v>
      </c>
      <c r="L115" s="59">
        <v>14200</v>
      </c>
      <c r="M115" s="59">
        <v>24799.999999999996</v>
      </c>
      <c r="N115" s="59">
        <v>1600</v>
      </c>
      <c r="O115" s="59">
        <v>26400</v>
      </c>
      <c r="P115" s="59">
        <v>181266.72304083328</v>
      </c>
    </row>
    <row r="116" spans="1:16" ht="13.5">
      <c r="A116" s="58">
        <v>39752</v>
      </c>
      <c r="B116" s="59">
        <v>126698.7239175</v>
      </c>
      <c r="C116" s="59"/>
      <c r="D116" s="59"/>
      <c r="E116" s="59"/>
      <c r="F116" s="59">
        <v>39336.0589243333</v>
      </c>
      <c r="G116" s="59">
        <v>166034.7828418333</v>
      </c>
      <c r="H116" s="59">
        <v>23300</v>
      </c>
      <c r="I116" s="59">
        <v>189334.7828418333</v>
      </c>
      <c r="J116" s="59"/>
      <c r="K116" s="59">
        <v>10400</v>
      </c>
      <c r="L116" s="59">
        <v>13600</v>
      </c>
      <c r="M116" s="59">
        <v>24000</v>
      </c>
      <c r="N116" s="59">
        <v>1600</v>
      </c>
      <c r="O116" s="59">
        <v>25600</v>
      </c>
      <c r="P116" s="59">
        <v>163734.7828418333</v>
      </c>
    </row>
    <row r="117" spans="1:16" ht="13.5">
      <c r="A117" s="58">
        <v>39782</v>
      </c>
      <c r="B117" s="59">
        <v>110611.00444749999</v>
      </c>
      <c r="C117" s="59"/>
      <c r="D117" s="59"/>
      <c r="E117" s="59"/>
      <c r="F117" s="59">
        <v>24940.222433333398</v>
      </c>
      <c r="G117" s="59">
        <v>135551.2268808334</v>
      </c>
      <c r="H117" s="59">
        <v>23300</v>
      </c>
      <c r="I117" s="59">
        <v>158851.2268808334</v>
      </c>
      <c r="J117" s="59"/>
      <c r="K117" s="59">
        <v>9400</v>
      </c>
      <c r="L117" s="59">
        <v>12900</v>
      </c>
      <c r="M117" s="59">
        <v>22300</v>
      </c>
      <c r="N117" s="59">
        <v>1600</v>
      </c>
      <c r="O117" s="59">
        <v>23900.000000000004</v>
      </c>
      <c r="P117" s="59">
        <v>134951.2268808334</v>
      </c>
    </row>
    <row r="118" spans="1:16" ht="13.5">
      <c r="A118" s="58">
        <v>39813</v>
      </c>
      <c r="B118" s="59">
        <v>143519.3433</v>
      </c>
      <c r="C118" s="59"/>
      <c r="D118" s="59"/>
      <c r="E118" s="59"/>
      <c r="F118" s="59">
        <v>33536.9241308333</v>
      </c>
      <c r="G118" s="59">
        <v>177056.2674308333</v>
      </c>
      <c r="H118" s="59">
        <v>23300</v>
      </c>
      <c r="I118" s="59">
        <v>200356.26743083334</v>
      </c>
      <c r="J118" s="59"/>
      <c r="K118" s="59">
        <v>13200</v>
      </c>
      <c r="L118" s="59">
        <v>12600</v>
      </c>
      <c r="M118" s="59">
        <v>25799.999999999996</v>
      </c>
      <c r="N118" s="59">
        <v>1600</v>
      </c>
      <c r="O118" s="59">
        <v>27400</v>
      </c>
      <c r="P118" s="59">
        <v>172956.2674308333</v>
      </c>
    </row>
    <row r="119" spans="1:16" ht="13.5">
      <c r="A119" s="58">
        <v>39844</v>
      </c>
      <c r="B119" s="62">
        <v>109000</v>
      </c>
      <c r="C119" s="59"/>
      <c r="D119" s="59"/>
      <c r="E119" s="59"/>
      <c r="F119" s="59">
        <v>25582.99231</v>
      </c>
      <c r="G119" s="59">
        <v>134582.99231</v>
      </c>
      <c r="H119" s="59">
        <v>30000</v>
      </c>
      <c r="I119" s="59">
        <v>164582.99231</v>
      </c>
      <c r="J119" s="59"/>
      <c r="K119" s="59">
        <v>8650.04396</v>
      </c>
      <c r="L119" s="59">
        <v>12276.25</v>
      </c>
      <c r="M119" s="59">
        <v>20926.293960000003</v>
      </c>
      <c r="N119" s="59">
        <v>1600</v>
      </c>
      <c r="O119" s="59">
        <v>22526.293960000003</v>
      </c>
      <c r="P119" s="59">
        <v>142056.69835</v>
      </c>
    </row>
    <row r="120" spans="1:16" ht="13.5">
      <c r="A120" s="58">
        <v>39872</v>
      </c>
      <c r="B120" s="62">
        <v>113300</v>
      </c>
      <c r="C120" s="59"/>
      <c r="D120" s="59"/>
      <c r="E120" s="59"/>
      <c r="F120" s="59">
        <v>19034.9649228</v>
      </c>
      <c r="G120" s="59">
        <v>132334.9649228</v>
      </c>
      <c r="H120" s="59">
        <v>30000</v>
      </c>
      <c r="I120" s="59">
        <v>162334.9649228</v>
      </c>
      <c r="J120" s="59"/>
      <c r="K120" s="59">
        <v>6846.887089999999</v>
      </c>
      <c r="L120" s="59">
        <v>8600.2601245</v>
      </c>
      <c r="M120" s="59">
        <v>15447.147214499999</v>
      </c>
      <c r="N120" s="59">
        <v>1600</v>
      </c>
      <c r="O120" s="59">
        <v>17047.1472145</v>
      </c>
      <c r="P120" s="59">
        <v>145287.8177083</v>
      </c>
    </row>
    <row r="121" spans="1:16" ht="13.5">
      <c r="A121" s="58">
        <v>39903</v>
      </c>
      <c r="B121" s="62">
        <v>126500</v>
      </c>
      <c r="C121" s="59"/>
      <c r="D121" s="59"/>
      <c r="E121" s="59"/>
      <c r="F121" s="59">
        <v>19429.7399125</v>
      </c>
      <c r="G121" s="59">
        <v>145929.7399125</v>
      </c>
      <c r="H121" s="59">
        <v>30000</v>
      </c>
      <c r="I121" s="59">
        <v>175929.7399125</v>
      </c>
      <c r="J121" s="59"/>
      <c r="K121" s="59">
        <v>7600</v>
      </c>
      <c r="L121" s="59">
        <v>12100</v>
      </c>
      <c r="M121" s="59">
        <v>19700</v>
      </c>
      <c r="N121" s="59">
        <v>1600</v>
      </c>
      <c r="O121" s="59">
        <v>21300</v>
      </c>
      <c r="P121" s="59">
        <v>154629.7399125</v>
      </c>
    </row>
    <row r="122" spans="1:16" ht="13.5">
      <c r="A122" s="58">
        <v>39933</v>
      </c>
      <c r="B122" s="62">
        <v>123600</v>
      </c>
      <c r="C122" s="59"/>
      <c r="D122" s="59"/>
      <c r="E122" s="59"/>
      <c r="F122" s="59">
        <v>18100</v>
      </c>
      <c r="G122" s="59">
        <v>141700</v>
      </c>
      <c r="H122" s="59">
        <v>30000</v>
      </c>
      <c r="I122" s="59">
        <v>171700</v>
      </c>
      <c r="J122" s="59"/>
      <c r="K122" s="59">
        <v>7300</v>
      </c>
      <c r="L122" s="59">
        <v>7700</v>
      </c>
      <c r="M122" s="59">
        <v>15000</v>
      </c>
      <c r="N122" s="59">
        <v>1600</v>
      </c>
      <c r="O122" s="59">
        <v>16600</v>
      </c>
      <c r="P122" s="59">
        <v>155100</v>
      </c>
    </row>
    <row r="123" spans="1:16" ht="13.5">
      <c r="A123" s="58">
        <v>39964</v>
      </c>
      <c r="B123" s="62">
        <v>128600</v>
      </c>
      <c r="C123" s="59"/>
      <c r="D123" s="59"/>
      <c r="E123" s="59"/>
      <c r="F123" s="59">
        <v>17000</v>
      </c>
      <c r="G123" s="59">
        <v>145600</v>
      </c>
      <c r="H123" s="59">
        <v>30000</v>
      </c>
      <c r="I123" s="59">
        <v>175600</v>
      </c>
      <c r="J123" s="59"/>
      <c r="K123" s="59">
        <v>8400</v>
      </c>
      <c r="L123" s="59">
        <v>7300</v>
      </c>
      <c r="M123" s="59">
        <v>15700</v>
      </c>
      <c r="N123" s="59">
        <v>1600</v>
      </c>
      <c r="O123" s="59">
        <v>17300</v>
      </c>
      <c r="P123" s="59">
        <v>158299.99999999997</v>
      </c>
    </row>
    <row r="124" spans="1:16" ht="13.5">
      <c r="A124" s="58">
        <v>39994</v>
      </c>
      <c r="B124" s="62">
        <v>127900</v>
      </c>
      <c r="C124" s="59"/>
      <c r="D124" s="59"/>
      <c r="E124" s="59"/>
      <c r="F124" s="59">
        <v>25900</v>
      </c>
      <c r="G124" s="59">
        <v>153800</v>
      </c>
      <c r="H124" s="59">
        <v>30000</v>
      </c>
      <c r="I124" s="59">
        <v>183800</v>
      </c>
      <c r="J124" s="59"/>
      <c r="K124" s="59">
        <v>9100</v>
      </c>
      <c r="L124" s="59">
        <v>11100</v>
      </c>
      <c r="M124" s="59">
        <v>20200</v>
      </c>
      <c r="N124" s="59">
        <v>1600</v>
      </c>
      <c r="O124" s="59">
        <v>21800</v>
      </c>
      <c r="P124" s="59">
        <v>162000</v>
      </c>
    </row>
    <row r="125" spans="1:16" ht="13.5">
      <c r="A125" s="58">
        <v>40025</v>
      </c>
      <c r="B125" s="62">
        <v>128900</v>
      </c>
      <c r="C125" s="59"/>
      <c r="D125" s="59"/>
      <c r="E125" s="59"/>
      <c r="F125" s="59">
        <v>25000</v>
      </c>
      <c r="G125" s="59">
        <v>153900</v>
      </c>
      <c r="H125" s="59">
        <v>30000</v>
      </c>
      <c r="I125" s="59">
        <v>183900</v>
      </c>
      <c r="J125" s="59"/>
      <c r="K125" s="59">
        <v>11300</v>
      </c>
      <c r="L125" s="59">
        <v>17100</v>
      </c>
      <c r="M125" s="59">
        <v>28400.000000000004</v>
      </c>
      <c r="N125" s="59">
        <v>1600</v>
      </c>
      <c r="O125" s="59">
        <v>30000.000000000004</v>
      </c>
      <c r="P125" s="59">
        <v>153900</v>
      </c>
    </row>
    <row r="126" spans="1:16" ht="13.5">
      <c r="A126" s="58">
        <v>40056</v>
      </c>
      <c r="B126" s="62">
        <v>128199.99999999999</v>
      </c>
      <c r="C126" s="59"/>
      <c r="D126" s="59"/>
      <c r="E126" s="59"/>
      <c r="F126" s="59">
        <v>23900</v>
      </c>
      <c r="G126" s="59">
        <v>152100</v>
      </c>
      <c r="H126" s="59">
        <v>30000</v>
      </c>
      <c r="I126" s="59">
        <v>182100</v>
      </c>
      <c r="J126" s="59"/>
      <c r="K126" s="59">
        <v>9700</v>
      </c>
      <c r="L126" s="59">
        <v>20200</v>
      </c>
      <c r="M126" s="59">
        <v>29900</v>
      </c>
      <c r="N126" s="59">
        <v>1600</v>
      </c>
      <c r="O126" s="59">
        <v>31500</v>
      </c>
      <c r="P126" s="59">
        <v>150600</v>
      </c>
    </row>
    <row r="127" spans="1:16" ht="13.5">
      <c r="A127" s="58">
        <v>40086</v>
      </c>
      <c r="B127" s="62">
        <v>129600</v>
      </c>
      <c r="C127" s="59"/>
      <c r="D127" s="59"/>
      <c r="E127" s="59"/>
      <c r="F127" s="59">
        <v>22800</v>
      </c>
      <c r="G127" s="59">
        <v>152400</v>
      </c>
      <c r="H127" s="59">
        <v>30000</v>
      </c>
      <c r="I127" s="59">
        <v>182400</v>
      </c>
      <c r="J127" s="59"/>
      <c r="K127" s="59">
        <v>9100</v>
      </c>
      <c r="L127" s="59">
        <v>10300</v>
      </c>
      <c r="M127" s="59">
        <v>19400</v>
      </c>
      <c r="N127" s="59">
        <v>1600</v>
      </c>
      <c r="O127" s="59">
        <v>21000</v>
      </c>
      <c r="P127" s="59">
        <v>161400</v>
      </c>
    </row>
    <row r="128" spans="1:16" ht="13.5">
      <c r="A128" s="58">
        <v>40117</v>
      </c>
      <c r="B128" s="62">
        <v>136500</v>
      </c>
      <c r="C128" s="59"/>
      <c r="D128" s="59"/>
      <c r="E128" s="59"/>
      <c r="F128" s="59">
        <v>19400</v>
      </c>
      <c r="G128" s="59">
        <v>155900</v>
      </c>
      <c r="H128" s="59">
        <v>30000</v>
      </c>
      <c r="I128" s="59">
        <v>185900</v>
      </c>
      <c r="J128" s="59"/>
      <c r="K128" s="59">
        <v>9600</v>
      </c>
      <c r="L128" s="59">
        <v>10000</v>
      </c>
      <c r="M128" s="59">
        <v>19600</v>
      </c>
      <c r="N128" s="59">
        <v>1600</v>
      </c>
      <c r="O128" s="59">
        <v>21200.000000000004</v>
      </c>
      <c r="P128" s="59">
        <v>164700</v>
      </c>
    </row>
    <row r="129" spans="1:16" ht="13.5">
      <c r="A129" s="58">
        <v>40147</v>
      </c>
      <c r="B129" s="62">
        <v>119300</v>
      </c>
      <c r="C129" s="59"/>
      <c r="D129" s="59"/>
      <c r="E129" s="59"/>
      <c r="F129" s="59">
        <v>23400</v>
      </c>
      <c r="G129" s="59">
        <v>142700</v>
      </c>
      <c r="H129" s="59">
        <v>30000</v>
      </c>
      <c r="I129" s="59">
        <v>172700</v>
      </c>
      <c r="J129" s="59"/>
      <c r="K129" s="59">
        <v>8900</v>
      </c>
      <c r="L129" s="59">
        <v>12000</v>
      </c>
      <c r="M129" s="59">
        <v>20900</v>
      </c>
      <c r="N129" s="59">
        <v>1600</v>
      </c>
      <c r="O129" s="59">
        <v>22500</v>
      </c>
      <c r="P129" s="59">
        <v>150200</v>
      </c>
    </row>
    <row r="130" spans="1:16" ht="13.5">
      <c r="A130" s="58">
        <v>40178</v>
      </c>
      <c r="B130" s="62">
        <v>155400</v>
      </c>
      <c r="C130" s="59"/>
      <c r="D130" s="59"/>
      <c r="E130" s="59"/>
      <c r="F130" s="59">
        <v>25500</v>
      </c>
      <c r="G130" s="59">
        <v>180900</v>
      </c>
      <c r="H130" s="59">
        <v>30000</v>
      </c>
      <c r="I130" s="59">
        <v>210900</v>
      </c>
      <c r="J130" s="59"/>
      <c r="K130" s="59">
        <v>11600</v>
      </c>
      <c r="L130" s="59">
        <v>12900</v>
      </c>
      <c r="M130" s="59">
        <v>24500</v>
      </c>
      <c r="N130" s="59">
        <v>1600</v>
      </c>
      <c r="O130" s="59">
        <v>26100</v>
      </c>
      <c r="P130" s="59">
        <v>184800</v>
      </c>
    </row>
    <row r="131" spans="1:16" ht="13.5">
      <c r="A131" s="58">
        <v>40209</v>
      </c>
      <c r="B131" s="59">
        <v>116200</v>
      </c>
      <c r="C131" s="59"/>
      <c r="D131" s="59"/>
      <c r="E131" s="59"/>
      <c r="F131" s="59">
        <v>19900</v>
      </c>
      <c r="G131" s="59">
        <v>136100</v>
      </c>
      <c r="H131" s="59">
        <v>14700</v>
      </c>
      <c r="I131" s="59">
        <v>150799.99999999997</v>
      </c>
      <c r="J131" s="59"/>
      <c r="K131" s="59">
        <v>8400</v>
      </c>
      <c r="L131" s="59">
        <v>6700</v>
      </c>
      <c r="M131" s="59">
        <v>15100.000000000002</v>
      </c>
      <c r="N131" s="59">
        <v>1200</v>
      </c>
      <c r="O131" s="59">
        <v>16300</v>
      </c>
      <c r="P131" s="59">
        <v>134499.99999999997</v>
      </c>
    </row>
    <row r="132" spans="1:16" ht="13.5">
      <c r="A132" s="58">
        <v>40237</v>
      </c>
      <c r="B132" s="59">
        <v>122400</v>
      </c>
      <c r="C132" s="59"/>
      <c r="D132" s="59"/>
      <c r="E132" s="59"/>
      <c r="F132" s="59">
        <v>19700</v>
      </c>
      <c r="G132" s="59">
        <v>142100</v>
      </c>
      <c r="H132" s="59">
        <v>14700</v>
      </c>
      <c r="I132" s="59">
        <v>156799.99999999997</v>
      </c>
      <c r="J132" s="59"/>
      <c r="K132" s="59">
        <v>6800</v>
      </c>
      <c r="L132" s="59">
        <v>8100</v>
      </c>
      <c r="M132" s="59">
        <v>14899.999999999998</v>
      </c>
      <c r="N132" s="59">
        <v>1200</v>
      </c>
      <c r="O132" s="59">
        <v>16099.999999999998</v>
      </c>
      <c r="P132" s="59">
        <v>140700</v>
      </c>
    </row>
    <row r="133" spans="1:16" ht="13.5">
      <c r="A133" s="58">
        <v>40268</v>
      </c>
      <c r="B133" s="59">
        <v>147500</v>
      </c>
      <c r="C133" s="59"/>
      <c r="D133" s="59"/>
      <c r="E133" s="59"/>
      <c r="F133" s="59">
        <v>26600</v>
      </c>
      <c r="G133" s="59">
        <v>174100</v>
      </c>
      <c r="H133" s="59">
        <v>14700</v>
      </c>
      <c r="I133" s="59">
        <v>188799.99999999997</v>
      </c>
      <c r="J133" s="59"/>
      <c r="K133" s="59">
        <v>8600</v>
      </c>
      <c r="L133" s="59">
        <v>12500</v>
      </c>
      <c r="M133" s="59">
        <v>21100</v>
      </c>
      <c r="N133" s="59">
        <v>1200</v>
      </c>
      <c r="O133" s="59">
        <v>22300</v>
      </c>
      <c r="P133" s="59">
        <v>166499.99999999997</v>
      </c>
    </row>
    <row r="134" spans="1:16" ht="13.5">
      <c r="A134" s="58">
        <v>40298</v>
      </c>
      <c r="B134" s="59">
        <v>136800</v>
      </c>
      <c r="C134" s="59"/>
      <c r="D134" s="59"/>
      <c r="E134" s="59"/>
      <c r="F134" s="59">
        <v>25300</v>
      </c>
      <c r="G134" s="59">
        <v>162100.00000000003</v>
      </c>
      <c r="H134" s="59">
        <v>14700</v>
      </c>
      <c r="I134" s="59">
        <v>176800</v>
      </c>
      <c r="J134" s="59"/>
      <c r="K134" s="59">
        <v>8000</v>
      </c>
      <c r="L134" s="59">
        <v>13000</v>
      </c>
      <c r="M134" s="59">
        <v>21000</v>
      </c>
      <c r="N134" s="59">
        <v>1200</v>
      </c>
      <c r="O134" s="59">
        <v>22200</v>
      </c>
      <c r="P134" s="59">
        <v>154600.00000000003</v>
      </c>
    </row>
    <row r="135" spans="1:16" ht="13.5">
      <c r="A135" s="58">
        <v>40329</v>
      </c>
      <c r="B135" s="59">
        <v>132900</v>
      </c>
      <c r="C135" s="59"/>
      <c r="D135" s="59"/>
      <c r="E135" s="59"/>
      <c r="F135" s="59">
        <v>23200</v>
      </c>
      <c r="G135" s="59">
        <v>156100</v>
      </c>
      <c r="H135" s="59">
        <v>14700</v>
      </c>
      <c r="I135" s="59">
        <v>170799.99999999997</v>
      </c>
      <c r="J135" s="59"/>
      <c r="K135" s="59">
        <v>8200</v>
      </c>
      <c r="L135" s="59">
        <v>13900</v>
      </c>
      <c r="M135" s="59">
        <v>22100</v>
      </c>
      <c r="N135" s="59">
        <v>1200</v>
      </c>
      <c r="O135" s="59">
        <v>23300</v>
      </c>
      <c r="P135" s="59">
        <v>147499.99999999997</v>
      </c>
    </row>
    <row r="136" spans="1:16" ht="13.5">
      <c r="A136" s="58">
        <v>40359</v>
      </c>
      <c r="B136" s="59">
        <v>132800</v>
      </c>
      <c r="C136" s="59"/>
      <c r="D136" s="59"/>
      <c r="E136" s="59"/>
      <c r="F136" s="59">
        <v>24900</v>
      </c>
      <c r="G136" s="59">
        <v>157700.00000000003</v>
      </c>
      <c r="H136" s="59">
        <v>14700</v>
      </c>
      <c r="I136" s="59">
        <v>172400</v>
      </c>
      <c r="J136" s="59"/>
      <c r="K136" s="59">
        <v>8900</v>
      </c>
      <c r="L136" s="59">
        <v>12800</v>
      </c>
      <c r="M136" s="59">
        <v>21700.000000000004</v>
      </c>
      <c r="N136" s="59">
        <v>1200</v>
      </c>
      <c r="O136" s="59">
        <v>22900.000000000004</v>
      </c>
      <c r="P136" s="59">
        <v>149500</v>
      </c>
    </row>
    <row r="137" spans="1:16" ht="13.5">
      <c r="A137" s="58">
        <v>40390</v>
      </c>
      <c r="B137" s="59">
        <v>134900</v>
      </c>
      <c r="C137" s="59"/>
      <c r="D137" s="59"/>
      <c r="E137" s="59"/>
      <c r="F137" s="59">
        <v>24600</v>
      </c>
      <c r="G137" s="59">
        <v>159500</v>
      </c>
      <c r="H137" s="59">
        <v>14700</v>
      </c>
      <c r="I137" s="59">
        <v>174200</v>
      </c>
      <c r="J137" s="59"/>
      <c r="K137" s="59">
        <v>10200</v>
      </c>
      <c r="L137" s="59">
        <v>14700</v>
      </c>
      <c r="M137" s="59">
        <v>24900</v>
      </c>
      <c r="N137" s="59">
        <v>1200</v>
      </c>
      <c r="O137" s="59">
        <v>26099.999999999996</v>
      </c>
      <c r="P137" s="59">
        <v>148100</v>
      </c>
    </row>
    <row r="138" spans="1:16" ht="13.5">
      <c r="A138" s="58">
        <v>40421</v>
      </c>
      <c r="B138" s="59">
        <v>133600</v>
      </c>
      <c r="C138" s="59"/>
      <c r="D138" s="59"/>
      <c r="E138" s="59"/>
      <c r="F138" s="59">
        <v>23100</v>
      </c>
      <c r="G138" s="59">
        <v>156700</v>
      </c>
      <c r="H138" s="59">
        <v>14700</v>
      </c>
      <c r="I138" s="59">
        <v>171399.99999999997</v>
      </c>
      <c r="J138" s="59"/>
      <c r="K138" s="59">
        <v>9400</v>
      </c>
      <c r="L138" s="59">
        <v>13500</v>
      </c>
      <c r="M138" s="59">
        <v>22900</v>
      </c>
      <c r="N138" s="59">
        <v>1200</v>
      </c>
      <c r="O138" s="59">
        <v>24099.999999999996</v>
      </c>
      <c r="P138" s="59">
        <v>147299.99999999997</v>
      </c>
    </row>
    <row r="139" spans="1:16" ht="13.5">
      <c r="A139" s="58">
        <v>40451</v>
      </c>
      <c r="B139" s="59">
        <v>132400</v>
      </c>
      <c r="C139" s="59"/>
      <c r="D139" s="59"/>
      <c r="E139" s="59"/>
      <c r="F139" s="59">
        <v>27100</v>
      </c>
      <c r="G139" s="59">
        <v>159500</v>
      </c>
      <c r="H139" s="59">
        <v>14700</v>
      </c>
      <c r="I139" s="59">
        <v>174200</v>
      </c>
      <c r="J139" s="59"/>
      <c r="K139" s="59">
        <v>9100</v>
      </c>
      <c r="L139" s="59">
        <v>11100</v>
      </c>
      <c r="M139" s="59">
        <v>20200</v>
      </c>
      <c r="N139" s="59">
        <v>1200</v>
      </c>
      <c r="O139" s="59">
        <v>21400</v>
      </c>
      <c r="P139" s="59">
        <v>152799.99999999997</v>
      </c>
    </row>
    <row r="140" spans="1:16" ht="13.5">
      <c r="A140" s="58">
        <v>40482</v>
      </c>
      <c r="B140" s="59">
        <v>134700</v>
      </c>
      <c r="C140" s="59"/>
      <c r="D140" s="59"/>
      <c r="E140" s="59"/>
      <c r="F140" s="59">
        <v>21100</v>
      </c>
      <c r="G140" s="59">
        <v>155799.99999999997</v>
      </c>
      <c r="H140" s="59">
        <v>14700</v>
      </c>
      <c r="I140" s="59">
        <v>170499.99999999997</v>
      </c>
      <c r="J140" s="59"/>
      <c r="K140" s="59">
        <v>9500</v>
      </c>
      <c r="L140" s="59">
        <v>11200</v>
      </c>
      <c r="M140" s="59">
        <v>20700</v>
      </c>
      <c r="N140" s="59">
        <v>1200</v>
      </c>
      <c r="O140" s="59">
        <v>21900</v>
      </c>
      <c r="P140" s="59">
        <v>148599.99999999997</v>
      </c>
    </row>
    <row r="141" spans="1:16" ht="13.5">
      <c r="A141" s="58">
        <v>40512</v>
      </c>
      <c r="B141" s="59">
        <v>127300</v>
      </c>
      <c r="C141" s="59"/>
      <c r="D141" s="59"/>
      <c r="E141" s="59"/>
      <c r="F141" s="59">
        <v>22800</v>
      </c>
      <c r="G141" s="59">
        <v>150100</v>
      </c>
      <c r="H141" s="59">
        <v>14700</v>
      </c>
      <c r="I141" s="59">
        <v>164799.99999999997</v>
      </c>
      <c r="J141" s="59"/>
      <c r="K141" s="59">
        <v>8893.1782</v>
      </c>
      <c r="L141" s="59">
        <v>12000.049034000003</v>
      </c>
      <c r="M141" s="59">
        <v>20893.227234</v>
      </c>
      <c r="N141" s="59">
        <v>1182.748223</v>
      </c>
      <c r="O141" s="59">
        <v>22075.975457</v>
      </c>
      <c r="P141" s="59">
        <v>142724.02454299998</v>
      </c>
    </row>
    <row r="142" spans="1:16" ht="13.5">
      <c r="A142" s="58">
        <v>40543</v>
      </c>
      <c r="B142" s="59">
        <v>162300</v>
      </c>
      <c r="C142" s="59"/>
      <c r="D142" s="59"/>
      <c r="E142" s="59"/>
      <c r="F142" s="59">
        <v>35300</v>
      </c>
      <c r="G142" s="59">
        <v>197600.00000000003</v>
      </c>
      <c r="H142" s="59">
        <v>14700</v>
      </c>
      <c r="I142" s="59">
        <v>212300</v>
      </c>
      <c r="J142" s="59"/>
      <c r="K142" s="59">
        <v>11143.97597</v>
      </c>
      <c r="L142" s="59">
        <v>11768.72579529212</v>
      </c>
      <c r="M142" s="59">
        <v>22912.70176529212</v>
      </c>
      <c r="N142" s="59">
        <v>1182.748223</v>
      </c>
      <c r="O142" s="59">
        <v>24095.44998829212</v>
      </c>
      <c r="P142" s="59">
        <v>188204.55001170788</v>
      </c>
    </row>
    <row r="143" spans="1:16" ht="13.5">
      <c r="A143" s="58">
        <v>40574</v>
      </c>
      <c r="B143" s="59">
        <v>122400</v>
      </c>
      <c r="C143" s="59"/>
      <c r="D143" s="59"/>
      <c r="E143" s="59"/>
      <c r="F143" s="59">
        <v>21700</v>
      </c>
      <c r="G143" s="59">
        <v>144100</v>
      </c>
      <c r="H143" s="59">
        <v>14700</v>
      </c>
      <c r="I143" s="59">
        <v>158799.99999999997</v>
      </c>
      <c r="J143" s="59"/>
      <c r="K143" s="59">
        <v>9143.0153</v>
      </c>
      <c r="L143" s="59">
        <v>10197.428982037605</v>
      </c>
      <c r="M143" s="59">
        <v>19340.444282037603</v>
      </c>
      <c r="N143" s="59">
        <v>1200</v>
      </c>
      <c r="O143" s="59">
        <v>20540.444282037603</v>
      </c>
      <c r="P143" s="59">
        <v>138259.55571796236</v>
      </c>
    </row>
    <row r="144" spans="1:16" ht="13.5">
      <c r="A144" s="58">
        <v>40602</v>
      </c>
      <c r="B144" s="59">
        <v>133300</v>
      </c>
      <c r="C144" s="59"/>
      <c r="D144" s="59"/>
      <c r="E144" s="59"/>
      <c r="F144" s="59">
        <v>23000</v>
      </c>
      <c r="G144" s="59">
        <v>156300</v>
      </c>
      <c r="H144" s="59">
        <v>14700</v>
      </c>
      <c r="I144" s="59">
        <v>171000</v>
      </c>
      <c r="J144" s="59"/>
      <c r="K144" s="59">
        <v>8132.26206</v>
      </c>
      <c r="L144" s="59">
        <v>9400.589983</v>
      </c>
      <c r="M144" s="59">
        <v>17532.852043</v>
      </c>
      <c r="N144" s="59">
        <v>1200</v>
      </c>
      <c r="O144" s="59">
        <v>18732.852043</v>
      </c>
      <c r="P144" s="59">
        <v>152267.14795699998</v>
      </c>
    </row>
    <row r="145" spans="1:16" ht="13.5">
      <c r="A145" s="58">
        <v>40633</v>
      </c>
      <c r="B145" s="59">
        <v>152400</v>
      </c>
      <c r="C145" s="59"/>
      <c r="D145" s="59"/>
      <c r="E145" s="59"/>
      <c r="F145" s="59">
        <v>26900</v>
      </c>
      <c r="G145" s="59">
        <v>179300</v>
      </c>
      <c r="H145" s="59">
        <v>14700</v>
      </c>
      <c r="I145" s="59">
        <v>194000</v>
      </c>
      <c r="J145" s="59"/>
      <c r="K145" s="59">
        <v>9334.75656</v>
      </c>
      <c r="L145" s="59">
        <v>12183.54718796584</v>
      </c>
      <c r="M145" s="59">
        <v>21518.303747965838</v>
      </c>
      <c r="N145" s="59">
        <v>1200</v>
      </c>
      <c r="O145" s="59">
        <v>22718.303747965838</v>
      </c>
      <c r="P145" s="59">
        <v>171281.69625203416</v>
      </c>
    </row>
    <row r="146" spans="1:16" ht="13.5">
      <c r="A146" s="58">
        <v>40663</v>
      </c>
      <c r="B146" s="59">
        <v>148600</v>
      </c>
      <c r="C146" s="59"/>
      <c r="D146" s="59"/>
      <c r="E146" s="59"/>
      <c r="F146" s="59">
        <v>26500</v>
      </c>
      <c r="G146" s="59">
        <v>175100</v>
      </c>
      <c r="H146" s="59">
        <v>14700</v>
      </c>
      <c r="I146" s="59">
        <v>189799.99999999997</v>
      </c>
      <c r="J146" s="59"/>
      <c r="K146" s="59">
        <v>8798.7083</v>
      </c>
      <c r="L146" s="59">
        <v>14028.416069000008</v>
      </c>
      <c r="M146" s="59">
        <v>22827.12436900001</v>
      </c>
      <c r="N146" s="59">
        <v>1200</v>
      </c>
      <c r="O146" s="59">
        <v>24027.124369000005</v>
      </c>
      <c r="P146" s="59">
        <v>165772.87563099997</v>
      </c>
    </row>
    <row r="147" spans="1:16" ht="13.5">
      <c r="A147" s="58">
        <v>40694</v>
      </c>
      <c r="B147" s="59">
        <v>140100</v>
      </c>
      <c r="C147" s="59"/>
      <c r="D147" s="59"/>
      <c r="E147" s="59"/>
      <c r="F147" s="59">
        <v>26000</v>
      </c>
      <c r="G147" s="59">
        <v>166100</v>
      </c>
      <c r="H147" s="59">
        <v>14700</v>
      </c>
      <c r="I147" s="59">
        <v>180799.99999999997</v>
      </c>
      <c r="J147" s="59"/>
      <c r="K147" s="59">
        <v>9901.24546</v>
      </c>
      <c r="L147" s="59">
        <v>13892.05915278563</v>
      </c>
      <c r="M147" s="59">
        <v>23793.304612785632</v>
      </c>
      <c r="N147" s="59">
        <v>1200</v>
      </c>
      <c r="O147" s="59">
        <v>24993.304612785632</v>
      </c>
      <c r="P147" s="59">
        <v>155806.69538721433</v>
      </c>
    </row>
    <row r="148" spans="1:16" ht="13.5">
      <c r="A148" s="58">
        <v>40724</v>
      </c>
      <c r="B148" s="59">
        <v>140100</v>
      </c>
      <c r="C148" s="59"/>
      <c r="D148" s="59"/>
      <c r="E148" s="59"/>
      <c r="F148" s="59">
        <v>26300</v>
      </c>
      <c r="G148" s="59">
        <v>166400</v>
      </c>
      <c r="H148" s="59">
        <v>14700</v>
      </c>
      <c r="I148" s="59">
        <v>181100</v>
      </c>
      <c r="J148" s="59"/>
      <c r="K148" s="59">
        <v>10111.679919999999</v>
      </c>
      <c r="L148" s="59">
        <v>11237.99659455001</v>
      </c>
      <c r="M148" s="59">
        <v>21349.676514550007</v>
      </c>
      <c r="N148" s="59">
        <v>1200</v>
      </c>
      <c r="O148" s="59">
        <v>22549.676514550007</v>
      </c>
      <c r="P148" s="59">
        <v>158550.32348544998</v>
      </c>
    </row>
    <row r="149" spans="1:16" ht="13.5">
      <c r="A149" s="58">
        <v>40755</v>
      </c>
      <c r="B149" s="59">
        <v>145700</v>
      </c>
      <c r="C149" s="59"/>
      <c r="D149" s="59"/>
      <c r="E149" s="59"/>
      <c r="F149" s="59">
        <v>24900</v>
      </c>
      <c r="G149" s="59">
        <v>170600</v>
      </c>
      <c r="H149" s="59">
        <v>14700</v>
      </c>
      <c r="I149" s="59">
        <v>185299.99999999997</v>
      </c>
      <c r="J149" s="59"/>
      <c r="K149" s="59">
        <v>10091.10186</v>
      </c>
      <c r="L149" s="59">
        <v>10780.193261500002</v>
      </c>
      <c r="M149" s="59">
        <v>20871.295121500003</v>
      </c>
      <c r="N149" s="59">
        <v>1200</v>
      </c>
      <c r="O149" s="59">
        <v>22071.295121500003</v>
      </c>
      <c r="P149" s="59">
        <v>163228.70487849996</v>
      </c>
    </row>
    <row r="150" spans="1:16" ht="13.5">
      <c r="A150" s="58">
        <v>40786</v>
      </c>
      <c r="B150" s="59">
        <v>148200</v>
      </c>
      <c r="C150" s="59"/>
      <c r="D150" s="59"/>
      <c r="E150" s="59"/>
      <c r="F150" s="59">
        <v>26300</v>
      </c>
      <c r="G150" s="59">
        <v>174500</v>
      </c>
      <c r="H150" s="59">
        <v>14700</v>
      </c>
      <c r="I150" s="59">
        <v>189200</v>
      </c>
      <c r="J150" s="59"/>
      <c r="K150" s="59">
        <v>11246.91236</v>
      </c>
      <c r="L150" s="59">
        <v>14478.762083315309</v>
      </c>
      <c r="M150" s="59">
        <v>25725.674443315307</v>
      </c>
      <c r="N150" s="59">
        <v>1200</v>
      </c>
      <c r="O150" s="59">
        <v>26925.674443315304</v>
      </c>
      <c r="P150" s="59">
        <v>162274.3255566847</v>
      </c>
    </row>
    <row r="151" spans="1:16" ht="13.5">
      <c r="A151" s="58">
        <v>40816</v>
      </c>
      <c r="B151" s="59">
        <v>144500</v>
      </c>
      <c r="C151" s="59"/>
      <c r="D151" s="59"/>
      <c r="E151" s="59"/>
      <c r="F151" s="59">
        <v>26500</v>
      </c>
      <c r="G151" s="59">
        <v>171000</v>
      </c>
      <c r="H151" s="59">
        <v>14700</v>
      </c>
      <c r="I151" s="59">
        <v>185700</v>
      </c>
      <c r="J151" s="59"/>
      <c r="K151" s="59">
        <v>9620.3854</v>
      </c>
      <c r="L151" s="59">
        <v>11917.596041000012</v>
      </c>
      <c r="M151" s="59">
        <v>21537.981441000014</v>
      </c>
      <c r="N151" s="59">
        <v>1200</v>
      </c>
      <c r="O151" s="59">
        <v>22737.981441000014</v>
      </c>
      <c r="P151" s="59">
        <v>162962.01855899996</v>
      </c>
    </row>
    <row r="152" spans="1:16" ht="13.5">
      <c r="A152" s="58">
        <v>40847</v>
      </c>
      <c r="B152" s="59">
        <v>142800</v>
      </c>
      <c r="C152" s="59"/>
      <c r="D152" s="59"/>
      <c r="E152" s="59"/>
      <c r="F152" s="59">
        <v>22400</v>
      </c>
      <c r="G152" s="59">
        <v>165200.00000000003</v>
      </c>
      <c r="H152" s="59">
        <v>14700</v>
      </c>
      <c r="I152" s="59">
        <v>179900</v>
      </c>
      <c r="J152" s="59"/>
      <c r="K152" s="59">
        <v>10170.15993</v>
      </c>
      <c r="L152" s="59">
        <v>11373.64292936431</v>
      </c>
      <c r="M152" s="59">
        <v>21543.802859364314</v>
      </c>
      <c r="N152" s="59">
        <v>1200</v>
      </c>
      <c r="O152" s="59">
        <v>22743.80285936431</v>
      </c>
      <c r="P152" s="59">
        <v>157156.1971406357</v>
      </c>
    </row>
    <row r="153" ht="13.5">
      <c r="A153" s="58"/>
    </row>
    <row r="154" ht="13.5">
      <c r="A154" s="5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U67"/>
  <sheetViews>
    <sheetView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7" sqref="G47"/>
    </sheetView>
  </sheetViews>
  <sheetFormatPr defaultColWidth="9.140625" defaultRowHeight="12.75"/>
  <cols>
    <col min="1" max="1" width="9.28125" style="71" bestFit="1" customWidth="1"/>
    <col min="2" max="2" width="10.140625" style="72" bestFit="1" customWidth="1"/>
    <col min="3" max="3" width="10.421875" style="72" customWidth="1"/>
    <col min="4" max="5" width="9.7109375" style="72" bestFit="1" customWidth="1"/>
    <col min="6" max="6" width="10.421875" style="72" customWidth="1"/>
    <col min="7" max="7" width="9.421875" style="72" customWidth="1"/>
    <col min="8" max="8" width="9.7109375" style="72" bestFit="1" customWidth="1"/>
    <col min="9" max="9" width="10.140625" style="72" customWidth="1"/>
    <col min="10" max="11" width="9.7109375" style="72" bestFit="1" customWidth="1"/>
    <col min="12" max="12" width="10.140625" style="72" customWidth="1"/>
    <col min="13" max="13" width="9.7109375" style="72" bestFit="1" customWidth="1"/>
    <col min="14" max="14" width="10.140625" style="72" customWidth="1"/>
    <col min="15" max="15" width="10.8515625" style="72" customWidth="1"/>
    <col min="16" max="16" width="10.57421875" style="72" customWidth="1"/>
    <col min="17" max="17" width="9.140625" style="72" customWidth="1"/>
    <col min="18" max="18" width="10.140625" style="72" bestFit="1" customWidth="1"/>
  </cols>
  <sheetData>
    <row r="1" spans="1:18" ht="12.75">
      <c r="A1" s="85" t="s">
        <v>108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2.75">
      <c r="A2" s="85" t="s">
        <v>80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2.75">
      <c r="A3" s="85" t="s">
        <v>81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5" spans="2:17" ht="42.75" customHeight="1">
      <c r="B5" s="85" t="s">
        <v>112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92" t="s">
        <v>110</v>
      </c>
    </row>
    <row r="6" spans="2:18" ht="51">
      <c r="B6" s="73" t="s">
        <v>82</v>
      </c>
      <c r="C6" s="73" t="s">
        <v>83</v>
      </c>
      <c r="D6" s="73" t="s">
        <v>84</v>
      </c>
      <c r="E6" s="73" t="s">
        <v>85</v>
      </c>
      <c r="F6" s="73" t="s">
        <v>86</v>
      </c>
      <c r="G6" s="73" t="s">
        <v>87</v>
      </c>
      <c r="H6" s="73" t="s">
        <v>88</v>
      </c>
      <c r="I6" s="73" t="s">
        <v>89</v>
      </c>
      <c r="J6" s="73" t="s">
        <v>90</v>
      </c>
      <c r="K6" s="73" t="s">
        <v>91</v>
      </c>
      <c r="L6" s="73" t="s">
        <v>92</v>
      </c>
      <c r="M6" s="73" t="s">
        <v>93</v>
      </c>
      <c r="N6" s="73" t="s">
        <v>94</v>
      </c>
      <c r="O6" s="73" t="s">
        <v>95</v>
      </c>
      <c r="P6" s="73" t="s">
        <v>111</v>
      </c>
      <c r="Q6" s="91"/>
      <c r="R6" s="74" t="s">
        <v>113</v>
      </c>
    </row>
    <row r="8" spans="1:21" ht="12.75">
      <c r="A8" s="75">
        <v>40909</v>
      </c>
      <c r="B8" s="76">
        <v>74.17325113</v>
      </c>
      <c r="C8" s="76">
        <v>21.57680012</v>
      </c>
      <c r="D8" s="76">
        <v>12.82244842</v>
      </c>
      <c r="E8" s="76">
        <v>8.740152890000001</v>
      </c>
      <c r="F8" s="76">
        <v>1.30620482</v>
      </c>
      <c r="G8" s="76">
        <v>0.7352561400000001</v>
      </c>
      <c r="H8" s="76">
        <v>0.85902948</v>
      </c>
      <c r="I8" s="76">
        <v>0.73693787</v>
      </c>
      <c r="J8" s="76">
        <v>0.75563627</v>
      </c>
      <c r="K8" s="76">
        <v>0.6940997099999999</v>
      </c>
      <c r="L8" s="76">
        <v>0.53788583</v>
      </c>
      <c r="M8" s="76">
        <v>0.42389104</v>
      </c>
      <c r="N8" s="76">
        <v>0.39560040999999996</v>
      </c>
      <c r="O8" s="76">
        <v>0.36660560999999997</v>
      </c>
      <c r="P8" s="76">
        <v>2.6348365400000002</v>
      </c>
      <c r="Q8" s="76">
        <v>22.9399477598801</v>
      </c>
      <c r="R8" s="76">
        <f>SUM(B8:Q8)</f>
        <v>149.6985840398801</v>
      </c>
      <c r="U8" s="90"/>
    </row>
    <row r="9" spans="1:21" ht="12.75">
      <c r="A9" s="75">
        <v>40940</v>
      </c>
      <c r="B9" s="76">
        <v>88.51924864</v>
      </c>
      <c r="C9" s="76">
        <v>22.30181812</v>
      </c>
      <c r="D9" s="76">
        <v>13.689538859999999</v>
      </c>
      <c r="E9" s="76">
        <v>8.6249648</v>
      </c>
      <c r="F9" s="76">
        <v>1.3580453799999999</v>
      </c>
      <c r="G9" s="76">
        <v>0.72345493</v>
      </c>
      <c r="H9" s="76">
        <v>0.81271626</v>
      </c>
      <c r="I9" s="76">
        <v>0.70288788</v>
      </c>
      <c r="J9" s="76">
        <v>0.79635914</v>
      </c>
      <c r="K9" s="76">
        <v>0.62836123</v>
      </c>
      <c r="L9" s="76">
        <v>0.51388833</v>
      </c>
      <c r="M9" s="76">
        <v>0.48591216</v>
      </c>
      <c r="N9" s="76">
        <v>0.3962773</v>
      </c>
      <c r="O9" s="76">
        <v>0.34632205</v>
      </c>
      <c r="P9" s="76">
        <v>2.58846796</v>
      </c>
      <c r="Q9" s="76">
        <v>24.753493209875245</v>
      </c>
      <c r="R9" s="76">
        <f aca="true" t="shared" si="0" ref="R9:R56">SUM(B9:Q9)</f>
        <v>167.24175624987524</v>
      </c>
      <c r="U9" s="90"/>
    </row>
    <row r="10" spans="1:21" ht="12.75">
      <c r="A10" s="75">
        <v>40969</v>
      </c>
      <c r="B10" s="76">
        <v>101.78774715</v>
      </c>
      <c r="C10" s="76">
        <v>25.47290215</v>
      </c>
      <c r="D10" s="76">
        <v>16.78205536</v>
      </c>
      <c r="E10" s="76">
        <v>9.84022892</v>
      </c>
      <c r="F10" s="76">
        <v>1.541755</v>
      </c>
      <c r="G10" s="76">
        <v>0.7404775100000001</v>
      </c>
      <c r="H10" s="76">
        <v>0.95146251</v>
      </c>
      <c r="I10" s="76">
        <v>0.80082264</v>
      </c>
      <c r="J10" s="76">
        <v>0.90353329</v>
      </c>
      <c r="K10" s="76">
        <v>0.70088471</v>
      </c>
      <c r="L10" s="76">
        <v>0.61259841</v>
      </c>
      <c r="M10" s="76">
        <v>0.5253168</v>
      </c>
      <c r="N10" s="76">
        <v>0.40274619</v>
      </c>
      <c r="O10" s="76">
        <v>0.3562307</v>
      </c>
      <c r="P10" s="76">
        <v>3.4238236499999997</v>
      </c>
      <c r="Q10" s="76">
        <v>23.030976239359973</v>
      </c>
      <c r="R10" s="76">
        <f t="shared" si="0"/>
        <v>187.87356122935998</v>
      </c>
      <c r="U10" s="90"/>
    </row>
    <row r="11" spans="1:21" ht="12.75">
      <c r="A11" s="75">
        <v>41000</v>
      </c>
      <c r="B11" s="76">
        <v>87.41237168</v>
      </c>
      <c r="C11" s="76">
        <v>23.518074780000003</v>
      </c>
      <c r="D11" s="76">
        <v>16.07746362</v>
      </c>
      <c r="E11" s="76">
        <v>9.080798130000002</v>
      </c>
      <c r="F11" s="76">
        <v>1.3841703</v>
      </c>
      <c r="G11" s="76">
        <v>0.72312289</v>
      </c>
      <c r="H11" s="76">
        <v>0.8910452099999999</v>
      </c>
      <c r="I11" s="76">
        <v>0.7548325699999999</v>
      </c>
      <c r="J11" s="76">
        <v>0.85969003</v>
      </c>
      <c r="K11" s="76">
        <v>0.65893753</v>
      </c>
      <c r="L11" s="76">
        <v>0.58924367</v>
      </c>
      <c r="M11" s="76">
        <v>0.47286623</v>
      </c>
      <c r="N11" s="76">
        <v>0.37897357</v>
      </c>
      <c r="O11" s="76">
        <v>0.31670177</v>
      </c>
      <c r="P11" s="76">
        <v>3.10443899</v>
      </c>
      <c r="Q11" s="76">
        <v>33.89179177637999</v>
      </c>
      <c r="R11" s="76">
        <f t="shared" si="0"/>
        <v>180.11452274638</v>
      </c>
      <c r="U11" s="90"/>
    </row>
    <row r="12" spans="1:21" ht="12.75">
      <c r="A12" s="75">
        <v>41030</v>
      </c>
      <c r="B12" s="76">
        <v>88.97283488</v>
      </c>
      <c r="C12" s="76">
        <v>24.68666457</v>
      </c>
      <c r="D12" s="76">
        <v>17.257734629999998</v>
      </c>
      <c r="E12" s="76">
        <v>9.12775515</v>
      </c>
      <c r="F12" s="76">
        <v>1.49889303</v>
      </c>
      <c r="G12" s="76">
        <v>0.72257158</v>
      </c>
      <c r="H12" s="76">
        <v>0.8792279399999999</v>
      </c>
      <c r="I12" s="76">
        <v>0.8116564300000001</v>
      </c>
      <c r="J12" s="76">
        <v>0.8110935</v>
      </c>
      <c r="K12" s="76">
        <v>0.73159005</v>
      </c>
      <c r="L12" s="76">
        <v>0.55397908</v>
      </c>
      <c r="M12" s="76">
        <v>0.44399643</v>
      </c>
      <c r="N12" s="76">
        <v>0.36260895</v>
      </c>
      <c r="O12" s="76">
        <v>0.32722523</v>
      </c>
      <c r="P12" s="76">
        <v>2.94789163</v>
      </c>
      <c r="Q12" s="76">
        <v>16.514957343014743</v>
      </c>
      <c r="R12" s="76">
        <f t="shared" si="0"/>
        <v>166.65068042301473</v>
      </c>
      <c r="U12" s="90"/>
    </row>
    <row r="13" spans="1:21" ht="12.75">
      <c r="A13" s="75">
        <v>41061</v>
      </c>
      <c r="B13" s="76">
        <v>89.58410771</v>
      </c>
      <c r="C13" s="76">
        <v>23.544769379999998</v>
      </c>
      <c r="D13" s="76">
        <v>18.05917394</v>
      </c>
      <c r="E13" s="76">
        <v>9.44727641</v>
      </c>
      <c r="F13" s="76">
        <v>1.39200047</v>
      </c>
      <c r="G13" s="76">
        <v>0.6743787800000001</v>
      </c>
      <c r="H13" s="76">
        <v>0.7936626899999999</v>
      </c>
      <c r="I13" s="76">
        <v>0.81225437</v>
      </c>
      <c r="J13" s="76">
        <v>0.77306007</v>
      </c>
      <c r="K13" s="76">
        <v>0.6712798000000001</v>
      </c>
      <c r="L13" s="76">
        <v>0.5194403</v>
      </c>
      <c r="M13" s="76">
        <v>0.46955653999999997</v>
      </c>
      <c r="N13" s="76">
        <v>0.43872748</v>
      </c>
      <c r="O13" s="76">
        <v>0.34040182</v>
      </c>
      <c r="P13" s="76">
        <v>2.8766577</v>
      </c>
      <c r="Q13" s="76">
        <v>24.764188766259906</v>
      </c>
      <c r="R13" s="76">
        <f t="shared" si="0"/>
        <v>175.16093622626</v>
      </c>
      <c r="U13" s="90"/>
    </row>
    <row r="14" spans="1:21" ht="12.75">
      <c r="A14" s="75">
        <v>41091</v>
      </c>
      <c r="B14" s="76">
        <v>85.75564967</v>
      </c>
      <c r="C14" s="76">
        <v>23.85237293</v>
      </c>
      <c r="D14" s="76">
        <v>17.803195940000002</v>
      </c>
      <c r="E14" s="76">
        <v>9.025673099999999</v>
      </c>
      <c r="F14" s="76">
        <v>1.3984653</v>
      </c>
      <c r="G14" s="76">
        <v>0.73310277</v>
      </c>
      <c r="H14" s="76">
        <v>0.7498865600000001</v>
      </c>
      <c r="I14" s="76">
        <v>0.788833</v>
      </c>
      <c r="J14" s="76">
        <v>0.65112288</v>
      </c>
      <c r="K14" s="76">
        <v>0.5372311700000001</v>
      </c>
      <c r="L14" s="76">
        <v>0.51683365</v>
      </c>
      <c r="M14" s="76">
        <v>0.44075165000000005</v>
      </c>
      <c r="N14" s="76">
        <v>0</v>
      </c>
      <c r="O14" s="76">
        <v>0.31593957</v>
      </c>
      <c r="P14" s="76">
        <v>2.94000934</v>
      </c>
      <c r="Q14" s="76">
        <v>23.380246800075412</v>
      </c>
      <c r="R14" s="76">
        <f t="shared" si="0"/>
        <v>168.88931433007542</v>
      </c>
      <c r="U14" s="90"/>
    </row>
    <row r="15" spans="1:21" ht="12.75">
      <c r="A15" s="75">
        <v>41122</v>
      </c>
      <c r="B15" s="76">
        <v>83.77843865999999</v>
      </c>
      <c r="C15" s="76">
        <v>24.83181431</v>
      </c>
      <c r="D15" s="76">
        <v>19.287014890000002</v>
      </c>
      <c r="E15" s="76">
        <v>9.18396048</v>
      </c>
      <c r="F15" s="76">
        <v>1.46770234</v>
      </c>
      <c r="G15" s="76">
        <v>0.8831384499999999</v>
      </c>
      <c r="H15" s="76">
        <v>0.8018408499999999</v>
      </c>
      <c r="I15" s="76">
        <v>0.77126103</v>
      </c>
      <c r="J15" s="76">
        <v>0.6283479000000001</v>
      </c>
      <c r="K15" s="76">
        <v>0.6142296899999999</v>
      </c>
      <c r="L15" s="76">
        <v>0.5520761</v>
      </c>
      <c r="M15" s="76">
        <v>0.47378033</v>
      </c>
      <c r="N15" s="76">
        <v>0.37354987</v>
      </c>
      <c r="O15" s="76">
        <v>0.31722697</v>
      </c>
      <c r="P15" s="76">
        <v>2.85017111</v>
      </c>
      <c r="Q15" s="76">
        <v>23.320170163114938</v>
      </c>
      <c r="R15" s="76">
        <f t="shared" si="0"/>
        <v>170.1347231431149</v>
      </c>
      <c r="U15" s="90"/>
    </row>
    <row r="16" spans="1:21" ht="12.75">
      <c r="A16" s="75">
        <v>41153</v>
      </c>
      <c r="B16" s="76">
        <v>81.99310928</v>
      </c>
      <c r="C16" s="76">
        <v>24.57810426</v>
      </c>
      <c r="D16" s="76">
        <v>18.71797927</v>
      </c>
      <c r="E16" s="76">
        <v>8.806914599999999</v>
      </c>
      <c r="F16" s="76">
        <v>1.4595400600000001</v>
      </c>
      <c r="G16" s="76">
        <v>1.04688582</v>
      </c>
      <c r="H16" s="76">
        <v>0.74098299</v>
      </c>
      <c r="I16" s="76">
        <v>0.71762302</v>
      </c>
      <c r="J16" s="76">
        <v>0.61069007</v>
      </c>
      <c r="K16" s="76">
        <v>0.570922</v>
      </c>
      <c r="L16" s="76">
        <v>0.53933798</v>
      </c>
      <c r="M16" s="76">
        <v>0.4695795</v>
      </c>
      <c r="N16" s="76">
        <v>0.32670090999999996</v>
      </c>
      <c r="O16" s="76">
        <v>0.29031306</v>
      </c>
      <c r="P16" s="76">
        <v>2.7391766300000002</v>
      </c>
      <c r="Q16" s="76">
        <v>15.764313413099046</v>
      </c>
      <c r="R16" s="76">
        <f t="shared" si="0"/>
        <v>159.37217286309902</v>
      </c>
      <c r="U16" s="90"/>
    </row>
    <row r="17" spans="1:21" ht="12.75">
      <c r="A17" s="75">
        <v>41183</v>
      </c>
      <c r="B17" s="76">
        <v>81.15116606999999</v>
      </c>
      <c r="C17" s="76">
        <v>24.87856469</v>
      </c>
      <c r="D17" s="76">
        <v>16.85865148</v>
      </c>
      <c r="E17" s="76">
        <v>8.942575949999998</v>
      </c>
      <c r="F17" s="76">
        <v>1.3506953899999998</v>
      </c>
      <c r="G17" s="76">
        <v>1.05113355</v>
      </c>
      <c r="H17" s="76">
        <v>0.73986424</v>
      </c>
      <c r="I17" s="76">
        <v>0.75739788</v>
      </c>
      <c r="J17" s="76">
        <v>0.66296936</v>
      </c>
      <c r="K17" s="76">
        <v>0.58511788</v>
      </c>
      <c r="L17" s="76">
        <v>0.47008102</v>
      </c>
      <c r="M17" s="76">
        <v>0.46285225</v>
      </c>
      <c r="N17" s="76">
        <v>0.34014575</v>
      </c>
      <c r="O17" s="76">
        <v>0.28931807</v>
      </c>
      <c r="P17" s="76">
        <v>2.83702626</v>
      </c>
      <c r="Q17" s="76">
        <v>21.988542436765044</v>
      </c>
      <c r="R17" s="76">
        <f t="shared" si="0"/>
        <v>163.36610227676508</v>
      </c>
      <c r="U17" s="90"/>
    </row>
    <row r="18" spans="1:21" ht="12.75">
      <c r="A18" s="75">
        <v>41214</v>
      </c>
      <c r="B18" s="76">
        <v>78.31446098</v>
      </c>
      <c r="C18" s="76">
        <v>24.11002564</v>
      </c>
      <c r="D18" s="76">
        <v>15.55497812</v>
      </c>
      <c r="E18" s="76">
        <v>8.79022861</v>
      </c>
      <c r="F18" s="76">
        <v>1.43086689</v>
      </c>
      <c r="G18" s="76">
        <v>0.94998723</v>
      </c>
      <c r="H18" s="76">
        <v>0.76930178</v>
      </c>
      <c r="I18" s="76">
        <v>0.7434046999999999</v>
      </c>
      <c r="J18" s="76">
        <v>0.6991739699999999</v>
      </c>
      <c r="K18" s="76">
        <v>0.6107547099999999</v>
      </c>
      <c r="L18" s="76">
        <v>0.5813431099999999</v>
      </c>
      <c r="M18" s="76">
        <v>0.47854421</v>
      </c>
      <c r="N18" s="76">
        <v>0.35229112</v>
      </c>
      <c r="O18" s="76">
        <v>0.28600378000000004</v>
      </c>
      <c r="P18" s="76">
        <v>2.66209696</v>
      </c>
      <c r="Q18" s="76">
        <v>21.455879402699964</v>
      </c>
      <c r="R18" s="76">
        <f t="shared" si="0"/>
        <v>157.7893412127</v>
      </c>
      <c r="U18" s="90"/>
    </row>
    <row r="19" spans="1:21" ht="12.75">
      <c r="A19" s="75">
        <v>41244</v>
      </c>
      <c r="B19" s="76">
        <v>93.76866185</v>
      </c>
      <c r="C19" s="76">
        <v>28.786598440000002</v>
      </c>
      <c r="D19" s="76">
        <v>18.895202920000003</v>
      </c>
      <c r="E19" s="76">
        <v>10.142483039999998</v>
      </c>
      <c r="F19" s="76">
        <v>1.75404539</v>
      </c>
      <c r="G19" s="76">
        <v>0.9687106400000001</v>
      </c>
      <c r="H19" s="76">
        <v>0.8350915999999999</v>
      </c>
      <c r="I19" s="76">
        <v>0.7841503599999999</v>
      </c>
      <c r="J19" s="76">
        <v>0.74152739</v>
      </c>
      <c r="K19" s="76">
        <v>0.74175987</v>
      </c>
      <c r="L19" s="76">
        <v>0.66099412</v>
      </c>
      <c r="M19" s="76">
        <v>0.57932959</v>
      </c>
      <c r="N19" s="76">
        <v>0.37586858</v>
      </c>
      <c r="O19" s="76">
        <v>0.41857906</v>
      </c>
      <c r="P19" s="76">
        <v>3.15771876</v>
      </c>
      <c r="Q19" s="76">
        <v>33.566307925649454</v>
      </c>
      <c r="R19" s="76">
        <f t="shared" si="0"/>
        <v>196.17702953564947</v>
      </c>
      <c r="U19" s="90"/>
    </row>
    <row r="20" spans="1:21" ht="12.75">
      <c r="A20" s="75">
        <v>41275</v>
      </c>
      <c r="B20" s="76">
        <v>73.45042904</v>
      </c>
      <c r="C20" s="76">
        <v>20.55500988</v>
      </c>
      <c r="D20" s="76">
        <v>13.56870746</v>
      </c>
      <c r="E20" s="76">
        <v>7.244771269999999</v>
      </c>
      <c r="F20" s="76">
        <v>1.37395696</v>
      </c>
      <c r="G20" s="76">
        <v>0.8265936899999999</v>
      </c>
      <c r="H20" s="76">
        <v>0.81943878</v>
      </c>
      <c r="I20" s="76">
        <v>0.6266049499999999</v>
      </c>
      <c r="J20" s="76">
        <v>0.69923077</v>
      </c>
      <c r="K20" s="76">
        <v>0.63517267</v>
      </c>
      <c r="L20" s="76">
        <v>0.57034285</v>
      </c>
      <c r="M20" s="76">
        <v>0.39634303000000004</v>
      </c>
      <c r="N20" s="76">
        <v>0.36693712</v>
      </c>
      <c r="O20" s="76">
        <v>0.33480353</v>
      </c>
      <c r="P20" s="76">
        <v>2.67799347</v>
      </c>
      <c r="Q20" s="76">
        <v>29.831569486302428</v>
      </c>
      <c r="R20" s="76">
        <f t="shared" si="0"/>
        <v>153.97790495630244</v>
      </c>
      <c r="U20" s="90"/>
    </row>
    <row r="21" spans="1:21" ht="12.75">
      <c r="A21" s="75">
        <v>41306</v>
      </c>
      <c r="B21" s="76">
        <v>79.80165448999999</v>
      </c>
      <c r="C21" s="76">
        <v>18.47227282</v>
      </c>
      <c r="D21" s="76">
        <v>13.012318050000001</v>
      </c>
      <c r="E21" s="76">
        <v>6.93364143</v>
      </c>
      <c r="F21" s="76">
        <v>1.3771780500000002</v>
      </c>
      <c r="G21" s="76">
        <v>0.86047301</v>
      </c>
      <c r="H21" s="76">
        <v>0.71333185</v>
      </c>
      <c r="I21" s="76">
        <v>0.65984822</v>
      </c>
      <c r="J21" s="76">
        <v>0.70311046</v>
      </c>
      <c r="K21" s="76">
        <v>0.69734813</v>
      </c>
      <c r="L21" s="76">
        <v>0.51466327</v>
      </c>
      <c r="M21" s="76">
        <v>0.44988204</v>
      </c>
      <c r="N21" s="76">
        <v>0.33172477</v>
      </c>
      <c r="O21" s="76">
        <v>0.28310532</v>
      </c>
      <c r="P21" s="76">
        <v>2.55746515</v>
      </c>
      <c r="Q21" s="76">
        <v>32.74283115743947</v>
      </c>
      <c r="R21" s="76">
        <f t="shared" si="0"/>
        <v>160.11084821743947</v>
      </c>
      <c r="U21" s="90"/>
    </row>
    <row r="22" spans="1:21" ht="12.75">
      <c r="A22" s="75">
        <v>41334</v>
      </c>
      <c r="B22" s="76">
        <v>95.40096928</v>
      </c>
      <c r="C22" s="76">
        <v>20.48852855</v>
      </c>
      <c r="D22" s="76">
        <v>16.08855845</v>
      </c>
      <c r="E22" s="76">
        <v>8.55593099</v>
      </c>
      <c r="F22" s="76">
        <v>1.60190901</v>
      </c>
      <c r="G22" s="76">
        <v>0.95070973</v>
      </c>
      <c r="H22" s="76">
        <v>0.80663404</v>
      </c>
      <c r="I22" s="76">
        <v>0.71586627</v>
      </c>
      <c r="J22" s="76">
        <v>0.78618061</v>
      </c>
      <c r="K22" s="76">
        <v>0.7253363199999999</v>
      </c>
      <c r="L22" s="76">
        <v>0.5629005600000001</v>
      </c>
      <c r="M22" s="76">
        <v>0.5341661999999999</v>
      </c>
      <c r="N22" s="76">
        <v>0.34128936</v>
      </c>
      <c r="O22" s="76">
        <v>0.34693256</v>
      </c>
      <c r="P22" s="76">
        <v>2.8806951400000003</v>
      </c>
      <c r="Q22" s="76">
        <v>27.628982941308806</v>
      </c>
      <c r="R22" s="76">
        <f t="shared" si="0"/>
        <v>178.41559001130878</v>
      </c>
      <c r="U22" s="90"/>
    </row>
    <row r="23" spans="1:21" ht="12.75">
      <c r="A23" s="75">
        <v>41365</v>
      </c>
      <c r="B23" s="76">
        <v>90.49686292</v>
      </c>
      <c r="C23" s="76">
        <v>22.66505103</v>
      </c>
      <c r="D23" s="76">
        <v>16.52326572</v>
      </c>
      <c r="E23" s="76">
        <v>9.13885326</v>
      </c>
      <c r="F23" s="76">
        <v>1.60877448</v>
      </c>
      <c r="G23" s="76">
        <v>0.95202726</v>
      </c>
      <c r="H23" s="76">
        <v>0.86137006</v>
      </c>
      <c r="I23" s="76">
        <v>0.7026148299999999</v>
      </c>
      <c r="J23" s="76">
        <v>0.78787777</v>
      </c>
      <c r="K23" s="76">
        <v>0.5791085899999999</v>
      </c>
      <c r="L23" s="76">
        <v>0.49058416</v>
      </c>
      <c r="M23" s="76">
        <v>0.48080686</v>
      </c>
      <c r="N23" s="76">
        <v>0.3546936</v>
      </c>
      <c r="O23" s="76">
        <v>0.33408743</v>
      </c>
      <c r="P23" s="76">
        <v>3.0939516100000004</v>
      </c>
      <c r="Q23" s="76">
        <v>31.079711639893958</v>
      </c>
      <c r="R23" s="76">
        <f t="shared" si="0"/>
        <v>180.14964121989394</v>
      </c>
      <c r="U23" s="90"/>
    </row>
    <row r="24" spans="1:21" ht="12.75">
      <c r="A24" s="75">
        <v>41395</v>
      </c>
      <c r="B24" s="76">
        <v>90.67618476999999</v>
      </c>
      <c r="C24" s="76">
        <v>22.42754084</v>
      </c>
      <c r="D24" s="76">
        <v>17.79799209</v>
      </c>
      <c r="E24" s="76">
        <v>9.285844</v>
      </c>
      <c r="F24" s="76">
        <v>1.57565252</v>
      </c>
      <c r="G24" s="76">
        <v>1.09122429</v>
      </c>
      <c r="H24" s="76">
        <v>0.8413939399999999</v>
      </c>
      <c r="I24" s="76">
        <v>0.83780872</v>
      </c>
      <c r="J24" s="76">
        <v>0.72263623</v>
      </c>
      <c r="K24" s="76">
        <v>0.6092409</v>
      </c>
      <c r="L24" s="76">
        <v>0.44680716</v>
      </c>
      <c r="M24" s="76">
        <v>0.465971</v>
      </c>
      <c r="N24" s="76">
        <v>0.35167297999999997</v>
      </c>
      <c r="O24" s="76">
        <v>0.37347955</v>
      </c>
      <c r="P24" s="76">
        <v>2.97194217</v>
      </c>
      <c r="Q24" s="76">
        <v>31.060833889985958</v>
      </c>
      <c r="R24" s="76">
        <f t="shared" si="0"/>
        <v>181.53622504998597</v>
      </c>
      <c r="U24" s="90"/>
    </row>
    <row r="25" spans="1:21" ht="12.75">
      <c r="A25" s="75">
        <v>41426</v>
      </c>
      <c r="B25" s="76">
        <v>86.23436865000001</v>
      </c>
      <c r="C25" s="76">
        <v>21.39988695</v>
      </c>
      <c r="D25" s="76">
        <v>17.92623773</v>
      </c>
      <c r="E25" s="76">
        <v>8.652775400000001</v>
      </c>
      <c r="F25" s="76">
        <v>1.50058991</v>
      </c>
      <c r="G25" s="76">
        <v>0.9765818199999999</v>
      </c>
      <c r="H25" s="76">
        <v>0.7956819300000001</v>
      </c>
      <c r="I25" s="76">
        <v>0.7714835699999999</v>
      </c>
      <c r="J25" s="76">
        <v>0.6893715</v>
      </c>
      <c r="K25" s="76">
        <v>0.59723926</v>
      </c>
      <c r="L25" s="76">
        <v>0.46499219</v>
      </c>
      <c r="M25" s="76">
        <v>0.45894270000000004</v>
      </c>
      <c r="N25" s="76">
        <v>0.33944125</v>
      </c>
      <c r="O25" s="76">
        <v>0.27297497</v>
      </c>
      <c r="P25" s="76">
        <v>2.78429141</v>
      </c>
      <c r="Q25" s="76">
        <v>22.163726150588275</v>
      </c>
      <c r="R25" s="76">
        <f t="shared" si="0"/>
        <v>166.0285853905883</v>
      </c>
      <c r="U25" s="90"/>
    </row>
    <row r="26" spans="1:21" ht="12.75">
      <c r="A26" s="75">
        <v>41456</v>
      </c>
      <c r="B26" s="76">
        <v>88.18153534000001</v>
      </c>
      <c r="C26" s="76">
        <v>23.25726036</v>
      </c>
      <c r="D26" s="76">
        <v>18.33640394</v>
      </c>
      <c r="E26" s="76">
        <v>8.667134449999999</v>
      </c>
      <c r="F26" s="76">
        <v>1.49544052</v>
      </c>
      <c r="G26" s="76">
        <v>1.05873035</v>
      </c>
      <c r="H26" s="76">
        <v>0.77987335</v>
      </c>
      <c r="I26" s="76">
        <v>0.78869127</v>
      </c>
      <c r="J26" s="76">
        <v>0.68257526</v>
      </c>
      <c r="K26" s="76">
        <v>0.6182684599999999</v>
      </c>
      <c r="L26" s="76">
        <v>0.43898524</v>
      </c>
      <c r="M26" s="76">
        <v>0.48975366</v>
      </c>
      <c r="N26" s="76">
        <v>0.35831421</v>
      </c>
      <c r="O26" s="76">
        <v>0.31975825</v>
      </c>
      <c r="P26" s="76">
        <v>3.0278847200000003</v>
      </c>
      <c r="Q26" s="76">
        <v>22.03752979860633</v>
      </c>
      <c r="R26" s="76">
        <f t="shared" si="0"/>
        <v>170.5381391786063</v>
      </c>
      <c r="U26" s="90"/>
    </row>
    <row r="27" spans="1:21" ht="12.75">
      <c r="A27" s="75">
        <v>41487</v>
      </c>
      <c r="B27" s="76">
        <v>90.67935096</v>
      </c>
      <c r="C27" s="76">
        <v>23.93409846</v>
      </c>
      <c r="D27" s="76">
        <v>20.23688197</v>
      </c>
      <c r="E27" s="76">
        <v>9.19467588</v>
      </c>
      <c r="F27" s="76">
        <v>1.52813347</v>
      </c>
      <c r="G27" s="76">
        <v>1.1997819299999999</v>
      </c>
      <c r="H27" s="76">
        <v>0.86841822</v>
      </c>
      <c r="I27" s="76">
        <v>0.80659247</v>
      </c>
      <c r="J27" s="76">
        <v>0.67836464</v>
      </c>
      <c r="K27" s="76">
        <v>0.6695950500000001</v>
      </c>
      <c r="L27" s="76">
        <v>0.45149593</v>
      </c>
      <c r="M27" s="76">
        <v>0.49866808</v>
      </c>
      <c r="N27" s="76">
        <v>0.39250773</v>
      </c>
      <c r="O27" s="76">
        <v>0.30690742</v>
      </c>
      <c r="P27" s="76">
        <v>3.17327598</v>
      </c>
      <c r="Q27" s="76">
        <v>23.151115189785827</v>
      </c>
      <c r="R27" s="76">
        <f t="shared" si="0"/>
        <v>177.76986337978582</v>
      </c>
      <c r="U27" s="90"/>
    </row>
    <row r="28" spans="1:21" ht="12.75">
      <c r="A28" s="75">
        <v>41518</v>
      </c>
      <c r="B28" s="76">
        <v>82.43185113</v>
      </c>
      <c r="C28" s="76">
        <v>21.92686878</v>
      </c>
      <c r="D28" s="76">
        <v>18.18164654</v>
      </c>
      <c r="E28" s="76">
        <v>8.32484644</v>
      </c>
      <c r="F28" s="76">
        <v>1.35824624</v>
      </c>
      <c r="G28" s="76">
        <v>1.11345923</v>
      </c>
      <c r="H28" s="76">
        <v>0.58652265</v>
      </c>
      <c r="I28" s="76">
        <v>0.75550122</v>
      </c>
      <c r="J28" s="76">
        <v>0.5964934000000001</v>
      </c>
      <c r="K28" s="76">
        <v>0.5585614499999999</v>
      </c>
      <c r="L28" s="76">
        <v>0.38999340000000005</v>
      </c>
      <c r="M28" s="76">
        <v>0.42830059000000004</v>
      </c>
      <c r="N28" s="76">
        <v>0.33578684000000003</v>
      </c>
      <c r="O28" s="76">
        <v>0.30289784000000003</v>
      </c>
      <c r="P28" s="76">
        <v>2.80259297</v>
      </c>
      <c r="Q28" s="76">
        <v>23.279930091638875</v>
      </c>
      <c r="R28" s="76">
        <f t="shared" si="0"/>
        <v>163.3734988116389</v>
      </c>
      <c r="U28" s="90"/>
    </row>
    <row r="29" spans="1:21" ht="12.75">
      <c r="A29" s="75">
        <v>41548</v>
      </c>
      <c r="B29" s="76">
        <v>86.046543</v>
      </c>
      <c r="C29" s="76">
        <v>24.250479350000003</v>
      </c>
      <c r="D29" s="76">
        <v>18.12030015</v>
      </c>
      <c r="E29" s="76">
        <v>8.3294266</v>
      </c>
      <c r="F29" s="76">
        <v>1.46482399</v>
      </c>
      <c r="G29" s="76">
        <v>1.1768530400000001</v>
      </c>
      <c r="H29" s="76">
        <v>0.6858519399999999</v>
      </c>
      <c r="I29" s="76">
        <v>0.80883401</v>
      </c>
      <c r="J29" s="76">
        <v>0.64635972</v>
      </c>
      <c r="K29" s="76">
        <v>0.6084741300000001</v>
      </c>
      <c r="L29" s="76">
        <v>0.45170665000000004</v>
      </c>
      <c r="M29" s="76">
        <v>0.47373770000000004</v>
      </c>
      <c r="N29" s="76">
        <v>0.36283813</v>
      </c>
      <c r="O29" s="76">
        <v>0.35677873</v>
      </c>
      <c r="P29" s="76">
        <v>2.91904437</v>
      </c>
      <c r="Q29" s="76">
        <v>24.043073227225022</v>
      </c>
      <c r="R29" s="76">
        <f t="shared" si="0"/>
        <v>170.745124737225</v>
      </c>
      <c r="U29" s="90"/>
    </row>
    <row r="30" spans="1:21" ht="12.75">
      <c r="A30" s="75">
        <v>41579</v>
      </c>
      <c r="B30" s="76">
        <v>83.42928273999999</v>
      </c>
      <c r="C30" s="76">
        <v>23.883434989999998</v>
      </c>
      <c r="D30" s="76">
        <v>16.49490717</v>
      </c>
      <c r="E30" s="76">
        <v>8.65399026</v>
      </c>
      <c r="F30" s="76">
        <v>1.4851975800000001</v>
      </c>
      <c r="G30" s="76">
        <v>1.3158641000000002</v>
      </c>
      <c r="H30" s="76">
        <v>0.8126320699999999</v>
      </c>
      <c r="I30" s="76">
        <v>0.79044851</v>
      </c>
      <c r="J30" s="76">
        <v>0.70274971</v>
      </c>
      <c r="K30" s="76">
        <v>0.6110404300000001</v>
      </c>
      <c r="L30" s="76">
        <v>0.53291084</v>
      </c>
      <c r="M30" s="76">
        <v>0.43100596</v>
      </c>
      <c r="N30" s="76">
        <v>0.36702346999999996</v>
      </c>
      <c r="O30" s="76">
        <v>0.35746101</v>
      </c>
      <c r="P30" s="76">
        <v>2.87828509</v>
      </c>
      <c r="Q30" s="76">
        <v>25.047765013645773</v>
      </c>
      <c r="R30" s="76">
        <f t="shared" si="0"/>
        <v>167.7939989436458</v>
      </c>
      <c r="U30" s="90"/>
    </row>
    <row r="31" spans="1:21" ht="12.75">
      <c r="A31" s="75">
        <v>41609</v>
      </c>
      <c r="B31" s="76">
        <v>95.78093053</v>
      </c>
      <c r="C31" s="76">
        <v>31.17873872</v>
      </c>
      <c r="D31" s="76">
        <v>18.07117959</v>
      </c>
      <c r="E31" s="76">
        <v>11.175140599999999</v>
      </c>
      <c r="F31" s="76">
        <v>1.7185786200000002</v>
      </c>
      <c r="G31" s="76">
        <v>1.38214608</v>
      </c>
      <c r="H31" s="76">
        <v>0.95765781</v>
      </c>
      <c r="I31" s="76">
        <v>0.89679054</v>
      </c>
      <c r="J31" s="76">
        <v>0.73572934</v>
      </c>
      <c r="K31" s="76">
        <v>0.72413189</v>
      </c>
      <c r="L31" s="76">
        <v>0.62494222</v>
      </c>
      <c r="M31" s="76">
        <v>0.5383569</v>
      </c>
      <c r="N31" s="76">
        <v>0.40969686</v>
      </c>
      <c r="O31" s="76">
        <v>0.4100177</v>
      </c>
      <c r="P31" s="76">
        <v>3.02708901</v>
      </c>
      <c r="Q31" s="76">
        <v>26.868200275944133</v>
      </c>
      <c r="R31" s="76">
        <f t="shared" si="0"/>
        <v>194.49932668594414</v>
      </c>
      <c r="U31" s="90"/>
    </row>
    <row r="32" spans="1:21" ht="12.75">
      <c r="A32" s="75">
        <v>41640</v>
      </c>
      <c r="B32" s="76">
        <v>78.3393494</v>
      </c>
      <c r="C32" s="76">
        <v>22.33431006</v>
      </c>
      <c r="D32" s="76">
        <v>13.601713160000001</v>
      </c>
      <c r="E32" s="76">
        <v>8.12736018</v>
      </c>
      <c r="F32" s="76">
        <v>1.3689825</v>
      </c>
      <c r="G32" s="76">
        <v>1.01230592</v>
      </c>
      <c r="H32" s="76">
        <v>0.98642239</v>
      </c>
      <c r="I32" s="76">
        <v>0.6930629100000001</v>
      </c>
      <c r="J32" s="76">
        <v>0.7651732099999999</v>
      </c>
      <c r="K32" s="76">
        <v>0.6626862099999999</v>
      </c>
      <c r="L32" s="76">
        <v>0.57443403</v>
      </c>
      <c r="M32" s="76">
        <v>0.41926905999999997</v>
      </c>
      <c r="N32" s="76">
        <v>0.33163278</v>
      </c>
      <c r="O32" s="76">
        <v>0.42090699</v>
      </c>
      <c r="P32" s="76">
        <v>2.75351196</v>
      </c>
      <c r="Q32" s="76">
        <v>26.861529100436684</v>
      </c>
      <c r="R32" s="76">
        <f t="shared" si="0"/>
        <v>159.2526498604367</v>
      </c>
      <c r="U32" s="90"/>
    </row>
    <row r="33" spans="1:21" ht="12.75">
      <c r="A33" s="75">
        <v>41671</v>
      </c>
      <c r="B33" s="76">
        <v>87.12424555</v>
      </c>
      <c r="C33" s="76">
        <v>22.164038920000003</v>
      </c>
      <c r="D33" s="76">
        <v>13.42323326</v>
      </c>
      <c r="E33" s="76">
        <v>8.078721530000001</v>
      </c>
      <c r="F33" s="76">
        <v>1.42501637</v>
      </c>
      <c r="G33" s="76">
        <v>1.1482748600000001</v>
      </c>
      <c r="H33" s="76">
        <v>0.9053653</v>
      </c>
      <c r="I33" s="76">
        <v>0.77726948</v>
      </c>
      <c r="J33" s="76">
        <v>0.76668132</v>
      </c>
      <c r="K33" s="76">
        <v>0.64774128</v>
      </c>
      <c r="L33" s="76">
        <v>0.49241876</v>
      </c>
      <c r="M33" s="76">
        <v>0.43452209999999997</v>
      </c>
      <c r="N33" s="76">
        <v>0.37586083000000003</v>
      </c>
      <c r="O33" s="76">
        <v>0.34188121000000005</v>
      </c>
      <c r="P33" s="76">
        <v>2.80017892</v>
      </c>
      <c r="Q33" s="76">
        <v>27.425522884050054</v>
      </c>
      <c r="R33" s="76">
        <f t="shared" si="0"/>
        <v>168.33097257405007</v>
      </c>
      <c r="U33" s="90"/>
    </row>
    <row r="34" spans="1:21" ht="12.75">
      <c r="A34" s="75">
        <v>41699</v>
      </c>
      <c r="B34" s="76">
        <v>92.25159537</v>
      </c>
      <c r="C34" s="76">
        <v>23.34904887</v>
      </c>
      <c r="D34" s="76">
        <v>15.25328921</v>
      </c>
      <c r="E34" s="76">
        <v>9.03549074</v>
      </c>
      <c r="F34" s="76">
        <v>1.33860777</v>
      </c>
      <c r="G34" s="76">
        <v>1.07729283</v>
      </c>
      <c r="H34" s="76">
        <v>0.62765513</v>
      </c>
      <c r="I34" s="76">
        <v>0.6290657900000001</v>
      </c>
      <c r="J34" s="76">
        <v>0.59794676</v>
      </c>
      <c r="K34" s="76">
        <v>0.6179640200000001</v>
      </c>
      <c r="L34" s="76">
        <v>0.52994515</v>
      </c>
      <c r="M34" s="76">
        <v>0.38015762</v>
      </c>
      <c r="N34" s="76">
        <v>0.33914085</v>
      </c>
      <c r="O34" s="76">
        <v>0.36692231</v>
      </c>
      <c r="P34" s="76">
        <v>2.70570699</v>
      </c>
      <c r="Q34" s="76">
        <v>38.21952667996263</v>
      </c>
      <c r="R34" s="76">
        <f t="shared" si="0"/>
        <v>187.31935608996267</v>
      </c>
      <c r="U34" s="90"/>
    </row>
    <row r="35" spans="1:21" ht="12.75">
      <c r="A35" s="75">
        <v>41730</v>
      </c>
      <c r="B35" s="76">
        <v>94.8122011</v>
      </c>
      <c r="C35" s="76">
        <v>24.21610819</v>
      </c>
      <c r="D35" s="76">
        <v>16.39262213</v>
      </c>
      <c r="E35" s="76">
        <v>8.76684407</v>
      </c>
      <c r="F35" s="76">
        <v>1.59862755</v>
      </c>
      <c r="G35" s="76">
        <v>1.20954406</v>
      </c>
      <c r="H35" s="76">
        <v>0.86278594</v>
      </c>
      <c r="I35" s="76">
        <v>0.81043699</v>
      </c>
      <c r="J35" s="76">
        <v>0.797785</v>
      </c>
      <c r="K35" s="76">
        <v>0.60073919</v>
      </c>
      <c r="L35" s="76">
        <v>0.52285009</v>
      </c>
      <c r="M35" s="76">
        <v>0.41575703999999997</v>
      </c>
      <c r="N35" s="76">
        <v>0.40296993</v>
      </c>
      <c r="O35" s="76">
        <v>0.37473868</v>
      </c>
      <c r="P35" s="76">
        <v>3.11111403</v>
      </c>
      <c r="Q35" s="76">
        <v>25.652871806079162</v>
      </c>
      <c r="R35" s="76">
        <f t="shared" si="0"/>
        <v>180.5479957960792</v>
      </c>
      <c r="U35" s="90"/>
    </row>
    <row r="36" spans="1:21" ht="12.75">
      <c r="A36" s="75">
        <v>41760</v>
      </c>
      <c r="B36" s="76">
        <v>94.08434287</v>
      </c>
      <c r="C36" s="76">
        <v>25.19940991</v>
      </c>
      <c r="D36" s="76">
        <v>17.767302949999998</v>
      </c>
      <c r="E36" s="76">
        <v>9.01746722</v>
      </c>
      <c r="F36" s="76">
        <v>1.59502174</v>
      </c>
      <c r="G36" s="76">
        <v>1.49311763</v>
      </c>
      <c r="H36" s="76">
        <v>0.90496819</v>
      </c>
      <c r="I36" s="76">
        <v>0.86530377</v>
      </c>
      <c r="J36" s="76">
        <v>0.7599556</v>
      </c>
      <c r="K36" s="76">
        <v>0.6276163199999999</v>
      </c>
      <c r="L36" s="76">
        <v>0.54056218</v>
      </c>
      <c r="M36" s="76">
        <v>0.39675449</v>
      </c>
      <c r="N36" s="76">
        <v>0.37618311</v>
      </c>
      <c r="O36" s="76">
        <v>0.38425646999999996</v>
      </c>
      <c r="P36" s="76">
        <v>3.13164486</v>
      </c>
      <c r="Q36" s="76">
        <v>31.56105110861631</v>
      </c>
      <c r="R36" s="76">
        <f t="shared" si="0"/>
        <v>188.7049584186163</v>
      </c>
      <c r="U36" s="90"/>
    </row>
    <row r="37" spans="1:21" ht="12.75">
      <c r="A37" s="75">
        <v>41791</v>
      </c>
      <c r="B37" s="76">
        <v>86.41425442</v>
      </c>
      <c r="C37" s="76">
        <v>23.14829366</v>
      </c>
      <c r="D37" s="76">
        <v>17.34944441</v>
      </c>
      <c r="E37" s="76">
        <v>8.30051944</v>
      </c>
      <c r="F37" s="76">
        <v>1.37522011</v>
      </c>
      <c r="G37" s="76">
        <v>1.26324154</v>
      </c>
      <c r="H37" s="76">
        <v>0.7821336600000001</v>
      </c>
      <c r="I37" s="76">
        <v>0.8081969</v>
      </c>
      <c r="J37" s="76">
        <v>0.6982236700000001</v>
      </c>
      <c r="K37" s="76">
        <v>0.5321373</v>
      </c>
      <c r="L37" s="76">
        <v>0.51260748</v>
      </c>
      <c r="M37" s="76">
        <v>0.39599990999999996</v>
      </c>
      <c r="N37" s="76">
        <v>0.35458014</v>
      </c>
      <c r="O37" s="76">
        <v>0.35542433</v>
      </c>
      <c r="P37" s="76">
        <v>2.84710731</v>
      </c>
      <c r="Q37" s="76">
        <v>23.1940611510544</v>
      </c>
      <c r="R37" s="76">
        <f t="shared" si="0"/>
        <v>168.33144543105442</v>
      </c>
      <c r="U37" s="90"/>
    </row>
    <row r="38" spans="1:21" ht="12.75">
      <c r="A38" s="75">
        <v>41821</v>
      </c>
      <c r="B38" s="76">
        <v>90.67595612000001</v>
      </c>
      <c r="C38" s="76">
        <v>25.210332960000002</v>
      </c>
      <c r="D38" s="76">
        <v>19.965586579999997</v>
      </c>
      <c r="E38" s="76">
        <v>8.482765820000001</v>
      </c>
      <c r="F38" s="76">
        <v>1.4103338300000001</v>
      </c>
      <c r="G38" s="76">
        <v>1.3760576100000002</v>
      </c>
      <c r="H38" s="76">
        <v>0.758327</v>
      </c>
      <c r="I38" s="76">
        <v>0.80260956</v>
      </c>
      <c r="J38" s="76">
        <v>0.70083011</v>
      </c>
      <c r="K38" s="76">
        <v>0.51790397</v>
      </c>
      <c r="L38" s="76">
        <v>0.52049959</v>
      </c>
      <c r="M38" s="76">
        <v>0.387128</v>
      </c>
      <c r="N38" s="76">
        <v>0.40884631</v>
      </c>
      <c r="O38" s="76">
        <v>0.34292997999999997</v>
      </c>
      <c r="P38" s="76">
        <v>2.94772339</v>
      </c>
      <c r="Q38" s="76">
        <v>28.677912907468595</v>
      </c>
      <c r="R38" s="76">
        <f t="shared" si="0"/>
        <v>183.18574373746864</v>
      </c>
      <c r="U38" s="90"/>
    </row>
    <row r="39" spans="1:21" ht="12.75">
      <c r="A39" s="75">
        <v>41852</v>
      </c>
      <c r="B39" s="76">
        <v>92.40073862</v>
      </c>
      <c r="C39" s="76">
        <v>25.523211579999998</v>
      </c>
      <c r="D39" s="76">
        <v>21.067683940000002</v>
      </c>
      <c r="E39" s="76">
        <v>8.7952673</v>
      </c>
      <c r="F39" s="76">
        <v>1.54888421</v>
      </c>
      <c r="G39" s="76">
        <v>1.5061518</v>
      </c>
      <c r="H39" s="76">
        <v>0.7528874499999999</v>
      </c>
      <c r="I39" s="76">
        <v>0.7830763900000001</v>
      </c>
      <c r="J39" s="76">
        <v>0.6927165500000001</v>
      </c>
      <c r="K39" s="76">
        <v>0.53736114</v>
      </c>
      <c r="L39" s="76">
        <v>0.51182477</v>
      </c>
      <c r="M39" s="76">
        <v>0.44783786</v>
      </c>
      <c r="N39" s="76">
        <v>0.37562142</v>
      </c>
      <c r="O39" s="76">
        <v>0.28432864</v>
      </c>
      <c r="P39" s="76">
        <v>3.2299471299999998</v>
      </c>
      <c r="Q39" s="76">
        <v>25.461020331803383</v>
      </c>
      <c r="R39" s="76">
        <f t="shared" si="0"/>
        <v>183.9185591318034</v>
      </c>
      <c r="U39" s="90"/>
    </row>
    <row r="40" spans="1:21" ht="12.75">
      <c r="A40" s="75">
        <v>41883</v>
      </c>
      <c r="B40" s="76">
        <v>91.24345787</v>
      </c>
      <c r="C40" s="76">
        <v>23.99037676</v>
      </c>
      <c r="D40" s="76">
        <v>20.13779976</v>
      </c>
      <c r="E40" s="76">
        <v>8.42956993</v>
      </c>
      <c r="F40" s="76">
        <v>1.55475896</v>
      </c>
      <c r="G40" s="76">
        <v>1.38873963</v>
      </c>
      <c r="H40" s="76">
        <v>0.65301596</v>
      </c>
      <c r="I40" s="76">
        <v>0.7790888</v>
      </c>
      <c r="J40" s="76">
        <v>0.66758007</v>
      </c>
      <c r="K40" s="76">
        <v>0.50529945</v>
      </c>
      <c r="L40" s="76">
        <v>0.48685921000000004</v>
      </c>
      <c r="M40" s="76">
        <v>0.42307199</v>
      </c>
      <c r="N40" s="76">
        <v>0.40482146999999996</v>
      </c>
      <c r="O40" s="76">
        <v>0.29414694</v>
      </c>
      <c r="P40" s="76">
        <v>3.2913417</v>
      </c>
      <c r="Q40" s="76">
        <v>27.78236786936381</v>
      </c>
      <c r="R40" s="76">
        <f t="shared" si="0"/>
        <v>182.03229636936385</v>
      </c>
      <c r="U40" s="90"/>
    </row>
    <row r="41" spans="1:21" ht="12.75">
      <c r="A41" s="75">
        <v>41913</v>
      </c>
      <c r="B41" s="76">
        <v>92.23717168</v>
      </c>
      <c r="C41" s="76">
        <v>23.678876600000002</v>
      </c>
      <c r="D41" s="76">
        <v>19.13974304</v>
      </c>
      <c r="E41" s="76">
        <v>8.36444583</v>
      </c>
      <c r="F41" s="76">
        <v>1.51391774</v>
      </c>
      <c r="G41" s="76">
        <v>1.50689931</v>
      </c>
      <c r="H41" s="76">
        <v>0.69926253</v>
      </c>
      <c r="I41" s="76">
        <v>0.77084433</v>
      </c>
      <c r="J41" s="76">
        <v>0.68636016</v>
      </c>
      <c r="K41" s="76">
        <v>0.48432971</v>
      </c>
      <c r="L41" s="76">
        <v>0.44634468</v>
      </c>
      <c r="M41" s="76">
        <v>0.4347803</v>
      </c>
      <c r="N41" s="76">
        <v>0.3847641</v>
      </c>
      <c r="O41" s="76">
        <v>0.33691303</v>
      </c>
      <c r="P41" s="76">
        <v>3.15760527</v>
      </c>
      <c r="Q41" s="76">
        <v>25.820420514815936</v>
      </c>
      <c r="R41" s="76">
        <f t="shared" si="0"/>
        <v>179.66267882481597</v>
      </c>
      <c r="U41" s="90"/>
    </row>
    <row r="42" spans="1:21" ht="12.75">
      <c r="A42" s="75">
        <v>41944</v>
      </c>
      <c r="B42" s="76">
        <v>84.59770664</v>
      </c>
      <c r="C42" s="76">
        <v>22.243406800000002</v>
      </c>
      <c r="D42" s="76">
        <v>16.46140754</v>
      </c>
      <c r="E42" s="76">
        <v>8.33304537</v>
      </c>
      <c r="F42" s="76">
        <v>1.51265933</v>
      </c>
      <c r="G42" s="76">
        <v>1.27090843</v>
      </c>
      <c r="H42" s="76">
        <v>0.67989588</v>
      </c>
      <c r="I42" s="76">
        <v>0.73717463</v>
      </c>
      <c r="J42" s="76">
        <v>0.73579848</v>
      </c>
      <c r="K42" s="76">
        <v>0.50275475</v>
      </c>
      <c r="L42" s="76">
        <v>0.5844168399999999</v>
      </c>
      <c r="M42" s="76">
        <v>0.38567626</v>
      </c>
      <c r="N42" s="76">
        <v>0.35142385</v>
      </c>
      <c r="O42" s="76">
        <v>0.31715535</v>
      </c>
      <c r="P42" s="76">
        <v>2.86530005</v>
      </c>
      <c r="Q42" s="76">
        <v>29.25786419737861</v>
      </c>
      <c r="R42" s="76">
        <f t="shared" si="0"/>
        <v>170.8365943973786</v>
      </c>
      <c r="U42" s="90"/>
    </row>
    <row r="43" spans="1:21" ht="12.75">
      <c r="A43" s="75">
        <v>41974</v>
      </c>
      <c r="B43" s="76">
        <v>104.33467822</v>
      </c>
      <c r="C43" s="76">
        <v>31.43686161</v>
      </c>
      <c r="D43" s="76">
        <v>19.77083452</v>
      </c>
      <c r="E43" s="76">
        <v>11.29658759</v>
      </c>
      <c r="F43" s="76">
        <v>1.84460748</v>
      </c>
      <c r="G43" s="76">
        <v>1.46725403</v>
      </c>
      <c r="H43" s="76">
        <v>0.9168939300000001</v>
      </c>
      <c r="I43" s="76">
        <v>0.95565134</v>
      </c>
      <c r="J43" s="76">
        <v>0.8617541400000001</v>
      </c>
      <c r="K43" s="76">
        <v>0.63009209</v>
      </c>
      <c r="L43" s="76">
        <v>0.80333307</v>
      </c>
      <c r="M43" s="76">
        <v>0.49133315</v>
      </c>
      <c r="N43" s="76">
        <v>0.40200121</v>
      </c>
      <c r="O43" s="76">
        <v>0.44284841999999996</v>
      </c>
      <c r="P43" s="76">
        <v>3.6251115</v>
      </c>
      <c r="Q43" s="76">
        <v>25.63628900002766</v>
      </c>
      <c r="R43" s="76">
        <f t="shared" si="0"/>
        <v>204.91613130002764</v>
      </c>
      <c r="U43" s="90"/>
    </row>
    <row r="44" spans="1:21" ht="12.75">
      <c r="A44" s="75">
        <v>42005</v>
      </c>
      <c r="B44" s="76">
        <v>83.2309812</v>
      </c>
      <c r="C44" s="76">
        <v>21.586946870000002</v>
      </c>
      <c r="D44" s="76">
        <v>14.20187565</v>
      </c>
      <c r="E44" s="76">
        <v>8.3581746</v>
      </c>
      <c r="F44" s="76">
        <v>1.5078921299999999</v>
      </c>
      <c r="G44" s="76">
        <v>1.14184533</v>
      </c>
      <c r="H44" s="76">
        <v>0.83883474</v>
      </c>
      <c r="I44" s="76">
        <v>0.70926607</v>
      </c>
      <c r="J44" s="76">
        <v>0.76848809</v>
      </c>
      <c r="K44" s="76">
        <v>0.5567200600000001</v>
      </c>
      <c r="L44" s="76">
        <v>0.62096081</v>
      </c>
      <c r="M44" s="76">
        <v>0.37378365999999996</v>
      </c>
      <c r="N44" s="76">
        <v>0.32087918</v>
      </c>
      <c r="O44" s="76">
        <v>0.37421709999999997</v>
      </c>
      <c r="P44" s="76">
        <v>2.8451446899999997</v>
      </c>
      <c r="Q44" s="76">
        <v>28.808145162721928</v>
      </c>
      <c r="R44" s="76">
        <f t="shared" si="0"/>
        <v>166.24415534272197</v>
      </c>
      <c r="U44" s="90"/>
    </row>
    <row r="45" spans="1:21" ht="12.75">
      <c r="A45" s="75">
        <v>42036</v>
      </c>
      <c r="B45" s="76">
        <v>90.55920422</v>
      </c>
      <c r="C45" s="76">
        <v>20.76109418</v>
      </c>
      <c r="D45" s="76">
        <v>12.92222361</v>
      </c>
      <c r="E45" s="76">
        <v>8.15247212</v>
      </c>
      <c r="F45" s="76">
        <v>1.44592526</v>
      </c>
      <c r="G45" s="76">
        <v>1.1778131699999999</v>
      </c>
      <c r="H45" s="76">
        <v>0.7600907</v>
      </c>
      <c r="I45" s="76">
        <v>0.7262296899999999</v>
      </c>
      <c r="J45" s="76">
        <v>0.81108412</v>
      </c>
      <c r="K45" s="76">
        <v>0.5694179699999999</v>
      </c>
      <c r="L45" s="76">
        <v>0.55538281</v>
      </c>
      <c r="M45" s="76">
        <v>0.41827514</v>
      </c>
      <c r="N45" s="76">
        <v>0.3071857</v>
      </c>
      <c r="O45" s="76">
        <v>0.36474773</v>
      </c>
      <c r="P45" s="76">
        <v>2.97154674</v>
      </c>
      <c r="Q45" s="76">
        <v>25.312346567746005</v>
      </c>
      <c r="R45" s="76">
        <f t="shared" si="0"/>
        <v>167.815039727746</v>
      </c>
      <c r="U45" s="90"/>
    </row>
    <row r="46" spans="1:21" ht="12.75">
      <c r="A46" s="75">
        <v>42064</v>
      </c>
      <c r="B46" s="76">
        <v>104.89080340999999</v>
      </c>
      <c r="C46" s="76">
        <v>22.961939469999997</v>
      </c>
      <c r="D46" s="76">
        <v>15.30254872</v>
      </c>
      <c r="E46" s="76">
        <v>9.517555710000002</v>
      </c>
      <c r="F46" s="76">
        <v>1.6578969399999999</v>
      </c>
      <c r="G46" s="76">
        <v>1.3413438500000001</v>
      </c>
      <c r="H46" s="76">
        <v>0.90918957</v>
      </c>
      <c r="I46" s="76">
        <v>0.82253327</v>
      </c>
      <c r="J46" s="76">
        <v>0.9008440799999999</v>
      </c>
      <c r="K46" s="76">
        <v>0.62893652</v>
      </c>
      <c r="L46" s="76">
        <v>0.63909849</v>
      </c>
      <c r="M46" s="76">
        <v>0.4716752</v>
      </c>
      <c r="N46" s="76">
        <v>0.36381859000000005</v>
      </c>
      <c r="O46" s="76">
        <v>0.39981325</v>
      </c>
      <c r="P46" s="76">
        <v>3.44355243</v>
      </c>
      <c r="Q46" s="76">
        <v>29.78890424369456</v>
      </c>
      <c r="R46" s="76">
        <f t="shared" si="0"/>
        <v>194.04045374369457</v>
      </c>
      <c r="U46" s="90"/>
    </row>
    <row r="47" spans="1:21" ht="12.75">
      <c r="A47" s="75">
        <v>42095</v>
      </c>
      <c r="B47" s="76">
        <v>99.81240069</v>
      </c>
      <c r="C47" s="76">
        <v>22.46862727</v>
      </c>
      <c r="D47" s="76">
        <v>15.72589515</v>
      </c>
      <c r="E47" s="76">
        <v>8.81995374</v>
      </c>
      <c r="F47" s="76">
        <v>1.60321803</v>
      </c>
      <c r="G47" s="76">
        <v>1.33461012</v>
      </c>
      <c r="H47" s="76">
        <v>0.8794783399999999</v>
      </c>
      <c r="I47" s="76">
        <v>0.76678788</v>
      </c>
      <c r="J47" s="76">
        <v>0.83588153</v>
      </c>
      <c r="K47" s="76">
        <v>0.56122324</v>
      </c>
      <c r="L47" s="76">
        <v>0.5642791800000001</v>
      </c>
      <c r="M47" s="76">
        <v>0.43905811</v>
      </c>
      <c r="N47" s="76">
        <v>0.36444639</v>
      </c>
      <c r="O47" s="76">
        <v>0.37703849</v>
      </c>
      <c r="P47" s="76">
        <v>3.09144326</v>
      </c>
      <c r="Q47" s="76">
        <v>29.550158897613812</v>
      </c>
      <c r="R47" s="76">
        <f t="shared" si="0"/>
        <v>187.1945003176138</v>
      </c>
      <c r="U47" s="90"/>
    </row>
    <row r="48" spans="1:21" ht="12.75">
      <c r="A48" s="75">
        <v>42125</v>
      </c>
      <c r="B48" s="76">
        <v>103.46358520999999</v>
      </c>
      <c r="C48" s="76">
        <v>24.201447469999998</v>
      </c>
      <c r="D48" s="76">
        <v>18.29130299</v>
      </c>
      <c r="E48" s="76">
        <v>9.13858418</v>
      </c>
      <c r="F48" s="76">
        <v>1.67344372</v>
      </c>
      <c r="G48" s="76">
        <v>1.35010313</v>
      </c>
      <c r="H48" s="76">
        <v>0.9129068199999999</v>
      </c>
      <c r="I48" s="76">
        <v>0.8880868399999999</v>
      </c>
      <c r="J48" s="76">
        <v>0.84035762</v>
      </c>
      <c r="K48" s="76">
        <v>0.5589819699999999</v>
      </c>
      <c r="L48" s="76">
        <v>0.59226113</v>
      </c>
      <c r="M48" s="76">
        <v>0.41501877000000004</v>
      </c>
      <c r="N48" s="76">
        <v>0.34262266999999996</v>
      </c>
      <c r="O48" s="76">
        <v>0.36940937</v>
      </c>
      <c r="P48" s="76">
        <v>3.23970219</v>
      </c>
      <c r="Q48" s="76">
        <v>23.119135743524822</v>
      </c>
      <c r="R48" s="76">
        <f t="shared" si="0"/>
        <v>189.39694982352478</v>
      </c>
      <c r="U48" s="90"/>
    </row>
    <row r="49" spans="1:21" ht="12.75">
      <c r="A49" s="75">
        <v>42156</v>
      </c>
      <c r="B49" s="76">
        <v>102.10534753</v>
      </c>
      <c r="C49" s="76">
        <v>23.7914565</v>
      </c>
      <c r="D49" s="76">
        <v>17.84052345</v>
      </c>
      <c r="E49" s="76">
        <v>8.92127574</v>
      </c>
      <c r="F49" s="76">
        <v>1.62289145</v>
      </c>
      <c r="G49" s="76">
        <v>1.3827874</v>
      </c>
      <c r="H49" s="76">
        <v>0.81641355</v>
      </c>
      <c r="I49" s="76">
        <v>0.82553658</v>
      </c>
      <c r="J49" s="76">
        <v>0.7994856899999999</v>
      </c>
      <c r="K49" s="76">
        <v>0.60532608</v>
      </c>
      <c r="L49" s="76">
        <v>0.6350725</v>
      </c>
      <c r="M49" s="76">
        <v>0.43162697</v>
      </c>
      <c r="N49" s="76">
        <v>0.34285504</v>
      </c>
      <c r="O49" s="76">
        <v>0.39091143</v>
      </c>
      <c r="P49" s="76">
        <v>3.13107746</v>
      </c>
      <c r="Q49" s="76">
        <v>24.797524674883846</v>
      </c>
      <c r="R49" s="76">
        <f t="shared" si="0"/>
        <v>188.44011204488385</v>
      </c>
      <c r="U49" s="90"/>
    </row>
    <row r="50" spans="1:21" ht="12.75">
      <c r="A50" s="75">
        <v>42186</v>
      </c>
      <c r="B50" s="76">
        <v>103.94936734000001</v>
      </c>
      <c r="C50" s="76">
        <v>23.839875199999998</v>
      </c>
      <c r="D50" s="76">
        <v>18.282152739999997</v>
      </c>
      <c r="E50" s="76">
        <v>9.12959294</v>
      </c>
      <c r="F50" s="76">
        <v>1.50702271</v>
      </c>
      <c r="G50" s="76">
        <v>1.36876946</v>
      </c>
      <c r="H50" s="76">
        <v>0.79178367</v>
      </c>
      <c r="I50" s="76">
        <v>0.80968071</v>
      </c>
      <c r="J50" s="76">
        <v>0.83564734</v>
      </c>
      <c r="K50" s="76">
        <v>0.45720079999999996</v>
      </c>
      <c r="L50" s="76">
        <v>0.55783581</v>
      </c>
      <c r="M50" s="76">
        <v>0.41147183000000004</v>
      </c>
      <c r="N50" s="76">
        <v>0.33803742999999997</v>
      </c>
      <c r="O50" s="76">
        <v>0.35463588</v>
      </c>
      <c r="P50" s="76">
        <v>3.08296331</v>
      </c>
      <c r="Q50" s="76">
        <v>24.320068227160135</v>
      </c>
      <c r="R50" s="76">
        <f t="shared" si="0"/>
        <v>190.03610539716016</v>
      </c>
      <c r="U50" s="90"/>
    </row>
    <row r="51" spans="1:21" ht="12.75">
      <c r="A51" s="75">
        <v>42217</v>
      </c>
      <c r="B51" s="76">
        <v>100.14381484</v>
      </c>
      <c r="C51" s="76">
        <v>23.255721</v>
      </c>
      <c r="D51" s="76">
        <v>17.712705600000003</v>
      </c>
      <c r="E51" s="76">
        <v>8.86743223</v>
      </c>
      <c r="F51" s="76">
        <v>1.51271095</v>
      </c>
      <c r="G51" s="76">
        <v>1.3903554599999999</v>
      </c>
      <c r="H51" s="76">
        <v>0.73496828</v>
      </c>
      <c r="I51" s="76">
        <v>0.7994259300000001</v>
      </c>
      <c r="J51" s="76">
        <v>0.7177834599999999</v>
      </c>
      <c r="K51" s="76">
        <v>0.36051557</v>
      </c>
      <c r="L51" s="76">
        <v>0.50026069</v>
      </c>
      <c r="M51" s="76">
        <v>0.40532281</v>
      </c>
      <c r="N51" s="76">
        <v>0.31588727</v>
      </c>
      <c r="O51" s="76">
        <v>0.33257578000000004</v>
      </c>
      <c r="P51" s="76">
        <v>2.8754394100000003</v>
      </c>
      <c r="Q51" s="76">
        <v>25.683836818226183</v>
      </c>
      <c r="R51" s="76">
        <f t="shared" si="0"/>
        <v>185.6087560982262</v>
      </c>
      <c r="U51" s="90"/>
    </row>
    <row r="52" spans="1:21" ht="12.75">
      <c r="A52" s="75">
        <v>42248</v>
      </c>
      <c r="B52" s="76">
        <v>100.82370155</v>
      </c>
      <c r="C52" s="76">
        <v>23.63454749</v>
      </c>
      <c r="D52" s="76">
        <v>17.03007395</v>
      </c>
      <c r="E52" s="76">
        <v>7.33177831</v>
      </c>
      <c r="F52" s="76">
        <v>1.4671972</v>
      </c>
      <c r="G52" s="76">
        <v>1.42127943</v>
      </c>
      <c r="H52" s="76">
        <v>0.7227054300000001</v>
      </c>
      <c r="I52" s="76">
        <v>0.88221041</v>
      </c>
      <c r="J52" s="76">
        <v>0.7682602900000001</v>
      </c>
      <c r="K52" s="76">
        <v>0.39590211</v>
      </c>
      <c r="L52" s="76">
        <v>0.47887608000000004</v>
      </c>
      <c r="M52" s="76">
        <v>0.38977002</v>
      </c>
      <c r="N52" s="76">
        <v>0.31552709999999995</v>
      </c>
      <c r="O52" s="76">
        <v>0.34107038</v>
      </c>
      <c r="P52" s="76">
        <v>2.94587916</v>
      </c>
      <c r="Q52" s="76">
        <v>24.440377110203002</v>
      </c>
      <c r="R52" s="76">
        <f t="shared" si="0"/>
        <v>183.38915602020296</v>
      </c>
      <c r="U52" s="90"/>
    </row>
    <row r="53" spans="1:21" ht="12.75">
      <c r="A53" s="75">
        <v>42278</v>
      </c>
      <c r="B53" s="76">
        <v>104.25203201000001</v>
      </c>
      <c r="C53" s="76">
        <v>24.28450388</v>
      </c>
      <c r="D53" s="76">
        <v>17.452424420000003</v>
      </c>
      <c r="E53" s="76">
        <v>7.65975304</v>
      </c>
      <c r="F53" s="76">
        <v>1.50691838</v>
      </c>
      <c r="G53" s="76">
        <v>1.50449837</v>
      </c>
      <c r="H53" s="76">
        <v>0.74605225</v>
      </c>
      <c r="I53" s="76">
        <v>0.90485177</v>
      </c>
      <c r="J53" s="76">
        <v>0.7948543</v>
      </c>
      <c r="K53" s="76">
        <v>0.38067478000000005</v>
      </c>
      <c r="L53" s="76">
        <v>0.50966584</v>
      </c>
      <c r="M53" s="76">
        <v>0.39632501000000003</v>
      </c>
      <c r="N53" s="76">
        <v>0.33588715999999996</v>
      </c>
      <c r="O53" s="76">
        <v>0.34667164</v>
      </c>
      <c r="P53" s="76">
        <v>2.9804533499999994</v>
      </c>
      <c r="Q53" s="76">
        <v>27.598546334142668</v>
      </c>
      <c r="R53" s="76">
        <f t="shared" si="0"/>
        <v>191.65411253414266</v>
      </c>
      <c r="U53" s="90"/>
    </row>
    <row r="54" spans="1:21" ht="12.75">
      <c r="A54" s="75">
        <v>42309</v>
      </c>
      <c r="B54" s="76">
        <v>90.94555946999999</v>
      </c>
      <c r="C54" s="76">
        <v>22.34156934</v>
      </c>
      <c r="D54" s="76">
        <v>14.03733961</v>
      </c>
      <c r="E54" s="76">
        <v>7.39581042</v>
      </c>
      <c r="F54" s="76">
        <v>1.56810121</v>
      </c>
      <c r="G54" s="76">
        <v>1.30326554</v>
      </c>
      <c r="H54" s="76">
        <v>0.7164945500000001</v>
      </c>
      <c r="I54" s="76">
        <v>0.79155562</v>
      </c>
      <c r="J54" s="76">
        <v>0.76209415</v>
      </c>
      <c r="K54" s="76">
        <v>0.33037965999999996</v>
      </c>
      <c r="L54" s="76">
        <v>0.57811588</v>
      </c>
      <c r="M54" s="76">
        <v>0.40667476</v>
      </c>
      <c r="N54" s="76">
        <v>0.32079337</v>
      </c>
      <c r="O54" s="76">
        <v>0.29847777000000003</v>
      </c>
      <c r="P54" s="76">
        <v>2.92565672</v>
      </c>
      <c r="Q54" s="76">
        <v>26.56177723668472</v>
      </c>
      <c r="R54" s="76">
        <f t="shared" si="0"/>
        <v>171.28366530668472</v>
      </c>
      <c r="U54" s="90"/>
    </row>
    <row r="55" spans="1:21" ht="12.75">
      <c r="A55" s="75">
        <v>42339</v>
      </c>
      <c r="B55" s="76">
        <v>113.31865706999999</v>
      </c>
      <c r="C55" s="76">
        <v>30.45813287</v>
      </c>
      <c r="D55" s="76">
        <v>16.77800658</v>
      </c>
      <c r="E55" s="76">
        <v>11.556853279999999</v>
      </c>
      <c r="F55" s="76">
        <v>1.88421698</v>
      </c>
      <c r="G55" s="76">
        <v>1.5653231200000002</v>
      </c>
      <c r="H55" s="76">
        <v>0.9621668000000001</v>
      </c>
      <c r="I55" s="76">
        <v>0.84256202</v>
      </c>
      <c r="J55" s="76">
        <v>0.9172854</v>
      </c>
      <c r="K55" s="76">
        <v>0.38779068</v>
      </c>
      <c r="L55" s="76">
        <v>0.6788523399999999</v>
      </c>
      <c r="M55" s="76">
        <v>0.43825917</v>
      </c>
      <c r="N55" s="76">
        <v>0.40187327</v>
      </c>
      <c r="O55" s="76">
        <v>0.46156013</v>
      </c>
      <c r="P55" s="76">
        <v>3.52952302</v>
      </c>
      <c r="Q55" s="76">
        <v>26.732339458704473</v>
      </c>
      <c r="R55" s="76">
        <f t="shared" si="0"/>
        <v>210.91340218870448</v>
      </c>
      <c r="U55" s="90"/>
    </row>
    <row r="56" spans="1:21" ht="12.75">
      <c r="A56" s="75">
        <v>42370</v>
      </c>
      <c r="B56" s="76">
        <v>85.6659435</v>
      </c>
      <c r="C56" s="76">
        <v>19.883523399999998</v>
      </c>
      <c r="D56" s="76">
        <v>11.64646054</v>
      </c>
      <c r="E56" s="76">
        <v>8.444858230000001</v>
      </c>
      <c r="F56" s="76">
        <v>1.40392868</v>
      </c>
      <c r="G56" s="76">
        <v>1.1479148300000002</v>
      </c>
      <c r="H56" s="76">
        <v>0.88232333</v>
      </c>
      <c r="I56" s="76">
        <v>0.62155323</v>
      </c>
      <c r="J56" s="76">
        <v>0.78349674</v>
      </c>
      <c r="K56" s="76">
        <v>0.28870593</v>
      </c>
      <c r="L56" s="76">
        <v>0.52890167</v>
      </c>
      <c r="M56" s="76">
        <v>0.35049625</v>
      </c>
      <c r="N56" s="76">
        <v>0.30507366999999996</v>
      </c>
      <c r="O56" s="76">
        <v>0.36896176</v>
      </c>
      <c r="P56" s="76">
        <v>2.84128474</v>
      </c>
      <c r="Q56" s="76">
        <v>25.127839914554443</v>
      </c>
      <c r="R56" s="76">
        <f t="shared" si="0"/>
        <v>160.2912664145544</v>
      </c>
      <c r="U56" s="90"/>
    </row>
    <row r="57" spans="1:18" ht="12.75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</row>
    <row r="58" spans="1:18" ht="12.75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</row>
    <row r="59" ht="12.75">
      <c r="R59" s="76"/>
    </row>
    <row r="60" ht="12.75">
      <c r="R60" s="76"/>
    </row>
    <row r="61" ht="12.75">
      <c r="R61" s="76"/>
    </row>
    <row r="62" ht="12.75">
      <c r="R62" s="76"/>
    </row>
    <row r="63" ht="12.75">
      <c r="R63" s="76"/>
    </row>
    <row r="64" ht="12.75">
      <c r="R64" s="76"/>
    </row>
    <row r="65" ht="12.75">
      <c r="R65" s="76"/>
    </row>
    <row r="66" ht="12.75">
      <c r="R66" s="76"/>
    </row>
    <row r="67" ht="12.75">
      <c r="R67" s="76"/>
    </row>
  </sheetData>
  <sheetProtection/>
  <mergeCells count="4">
    <mergeCell ref="A1:R1"/>
    <mergeCell ref="A2:R2"/>
    <mergeCell ref="A3:R3"/>
    <mergeCell ref="B5:P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3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" sqref="C7"/>
    </sheetView>
  </sheetViews>
  <sheetFormatPr defaultColWidth="9.140625" defaultRowHeight="12.75"/>
  <cols>
    <col min="1" max="1" width="9.7109375" style="72" customWidth="1"/>
    <col min="2" max="6" width="11.00390625" style="72" customWidth="1"/>
  </cols>
  <sheetData>
    <row r="2" spans="2:6" ht="12.75">
      <c r="B2" s="89"/>
      <c r="C2" s="89"/>
      <c r="D2" s="89"/>
      <c r="E2" s="89"/>
      <c r="F2" s="89"/>
    </row>
    <row r="3" spans="2:6" ht="12.75">
      <c r="B3" s="88" t="s">
        <v>109</v>
      </c>
      <c r="C3" s="88"/>
      <c r="D3" s="88"/>
      <c r="E3" s="88"/>
      <c r="F3" s="88"/>
    </row>
    <row r="5" spans="2:6" ht="12.75">
      <c r="B5" s="78" t="s">
        <v>102</v>
      </c>
      <c r="C5" s="78" t="s">
        <v>104</v>
      </c>
      <c r="D5" s="77" t="s">
        <v>103</v>
      </c>
      <c r="E5" s="77" t="s">
        <v>105</v>
      </c>
      <c r="F5" s="78" t="s">
        <v>70</v>
      </c>
    </row>
    <row r="6" spans="2:6" ht="12.75">
      <c r="B6" s="22"/>
      <c r="C6" s="22"/>
      <c r="D6" s="79"/>
      <c r="E6" s="79"/>
      <c r="F6" s="22"/>
    </row>
    <row r="7" spans="1:6" ht="12.75">
      <c r="A7" s="80">
        <v>41640</v>
      </c>
      <c r="B7" s="81">
        <v>75.05683042365396</v>
      </c>
      <c r="C7" s="81">
        <v>25.175914475365435</v>
      </c>
      <c r="D7" s="81">
        <v>10.409524599869949</v>
      </c>
      <c r="E7" s="81">
        <v>13.520046167924784</v>
      </c>
      <c r="F7" s="81">
        <v>9.960595472685835</v>
      </c>
    </row>
    <row r="8" spans="1:6" ht="12.75">
      <c r="A8" s="80">
        <v>41671</v>
      </c>
      <c r="B8" s="81">
        <v>77.8388866768884</v>
      </c>
      <c r="C8" s="81">
        <v>22.39504437008761</v>
      </c>
      <c r="D8" s="81">
        <v>9.241930539173238</v>
      </c>
      <c r="E8" s="81">
        <v>13.25758544146741</v>
      </c>
      <c r="F8" s="81">
        <v>9.594729377683334</v>
      </c>
    </row>
    <row r="9" spans="1:6" ht="12.75">
      <c r="A9" s="80">
        <v>41699</v>
      </c>
      <c r="B9" s="81">
        <v>86.4273562318947</v>
      </c>
      <c r="C9" s="81">
        <v>23.849123252129374</v>
      </c>
      <c r="D9" s="81">
        <v>10.296844013536901</v>
      </c>
      <c r="E9" s="81">
        <v>14.661529707643739</v>
      </c>
      <c r="F9" s="81">
        <v>10.702701597295283</v>
      </c>
    </row>
    <row r="10" spans="1:6" ht="12.75">
      <c r="A10" s="80">
        <v>41730</v>
      </c>
      <c r="B10" s="81">
        <v>82.16811047950264</v>
      </c>
      <c r="C10" s="81">
        <v>23.5405694600609</v>
      </c>
      <c r="D10" s="81">
        <v>11.285038223085799</v>
      </c>
      <c r="E10" s="81">
        <v>14.517317500074146</v>
      </c>
      <c r="F10" s="81">
        <v>10.167586307776494</v>
      </c>
    </row>
    <row r="11" spans="1:6" ht="12.75">
      <c r="A11" s="80">
        <v>41760</v>
      </c>
      <c r="B11" s="81">
        <v>82.6264630641897</v>
      </c>
      <c r="C11" s="81">
        <v>25.537126963610746</v>
      </c>
      <c r="D11" s="81">
        <v>13.654837164623476</v>
      </c>
      <c r="E11" s="81">
        <v>14.079984703404872</v>
      </c>
      <c r="F11" s="81">
        <v>10.151308114171178</v>
      </c>
    </row>
    <row r="12" spans="1:6" ht="12.75">
      <c r="A12" s="80">
        <v>41791</v>
      </c>
      <c r="B12" s="81">
        <v>85.41962472437824</v>
      </c>
      <c r="C12" s="81">
        <v>28.84811049528665</v>
      </c>
      <c r="D12" s="81">
        <v>14.312399924752835</v>
      </c>
      <c r="E12" s="81">
        <v>15.060531190622319</v>
      </c>
      <c r="F12" s="81">
        <v>10.186621341908799</v>
      </c>
    </row>
    <row r="13" spans="1:6" ht="12.75">
      <c r="A13" s="80">
        <v>41821</v>
      </c>
      <c r="B13" s="81">
        <v>85.37454331965405</v>
      </c>
      <c r="C13" s="81">
        <v>28.207803252205025</v>
      </c>
      <c r="D13" s="81">
        <v>14.90228007829666</v>
      </c>
      <c r="E13" s="81">
        <v>15.061017301447059</v>
      </c>
      <c r="F13" s="81">
        <v>10.364479825897211</v>
      </c>
    </row>
    <row r="14" spans="1:6" ht="12.75">
      <c r="A14" s="80">
        <v>41852</v>
      </c>
      <c r="B14" s="81">
        <v>82.83752012630447</v>
      </c>
      <c r="C14" s="81">
        <v>28.2828901162133</v>
      </c>
      <c r="D14" s="81">
        <v>16.423835892448214</v>
      </c>
      <c r="E14" s="81">
        <v>14.486005726589077</v>
      </c>
      <c r="F14" s="81">
        <v>10.086690305944911</v>
      </c>
    </row>
    <row r="15" spans="1:6" ht="12.75">
      <c r="A15" s="80">
        <v>41883</v>
      </c>
      <c r="B15" s="81">
        <v>84.21037019158244</v>
      </c>
      <c r="C15" s="81">
        <v>27.94446591750898</v>
      </c>
      <c r="D15" s="81">
        <v>15.36191431645451</v>
      </c>
      <c r="E15" s="81">
        <v>14.586554903891457</v>
      </c>
      <c r="F15" s="81">
        <v>10.333181470562632</v>
      </c>
    </row>
    <row r="16" spans="1:6" ht="12.75">
      <c r="A16" s="80">
        <v>41913</v>
      </c>
      <c r="B16" s="81">
        <v>85.85969725302054</v>
      </c>
      <c r="C16" s="81">
        <v>27.244234159105833</v>
      </c>
      <c r="D16" s="81">
        <v>15.520404947898603</v>
      </c>
      <c r="E16" s="81">
        <v>15.377829947271696</v>
      </c>
      <c r="F16" s="81">
        <v>10.304966582903331</v>
      </c>
    </row>
    <row r="17" spans="1:6" ht="12.75">
      <c r="A17" s="80">
        <v>41944</v>
      </c>
      <c r="B17" s="81">
        <v>79.72059330892063</v>
      </c>
      <c r="C17" s="81">
        <v>27.169593743754312</v>
      </c>
      <c r="D17" s="81">
        <v>12.91784071076662</v>
      </c>
      <c r="E17" s="81">
        <v>12.847918134210348</v>
      </c>
      <c r="F17" s="81">
        <v>10.043761722348105</v>
      </c>
    </row>
    <row r="18" spans="1:6" ht="12.75">
      <c r="A18" s="80">
        <v>41974</v>
      </c>
      <c r="B18" s="81">
        <v>99.03316190581702</v>
      </c>
      <c r="C18" s="81">
        <v>36.00226226114747</v>
      </c>
      <c r="D18" s="81">
        <v>16.462160198583202</v>
      </c>
      <c r="E18" s="81">
        <v>17.715745786911285</v>
      </c>
      <c r="F18" s="81">
        <v>11.681458991840993</v>
      </c>
    </row>
    <row r="19" spans="1:6" ht="12.75">
      <c r="A19" s="80">
        <v>42005</v>
      </c>
      <c r="B19" s="81">
        <v>10.749787857633926</v>
      </c>
      <c r="C19" s="81">
        <v>1.3318623081175502</v>
      </c>
      <c r="D19" s="81">
        <v>0.8582602466917308</v>
      </c>
      <c r="E19" s="81">
        <v>1.3708747042674452</v>
      </c>
      <c r="F19" s="81">
        <v>4.56704009337381</v>
      </c>
    </row>
    <row r="20" spans="1:6" ht="12.75">
      <c r="A20" s="80">
        <v>42036</v>
      </c>
      <c r="B20" s="81">
        <v>10.212395694558909</v>
      </c>
      <c r="C20" s="81">
        <v>1.4827752357693715</v>
      </c>
      <c r="D20" s="81">
        <v>0.827268596900605</v>
      </c>
      <c r="E20" s="81">
        <v>0.6733822149308665</v>
      </c>
      <c r="F20" s="81">
        <v>5.516466547840251</v>
      </c>
    </row>
    <row r="21" spans="1:6" ht="12.75">
      <c r="A21" s="80">
        <v>42064</v>
      </c>
      <c r="B21" s="81">
        <v>10.810472464570896</v>
      </c>
      <c r="C21" s="81">
        <v>1.5241919401744866</v>
      </c>
      <c r="D21" s="81">
        <v>0.8185475234270393</v>
      </c>
      <c r="E21" s="81">
        <v>0.8185475234270393</v>
      </c>
      <c r="F21" s="81">
        <v>5.64515533397958</v>
      </c>
    </row>
    <row r="22" spans="1:6" ht="12.75">
      <c r="A22" s="80">
        <v>42095</v>
      </c>
      <c r="B22" s="81">
        <v>12.031347413684735</v>
      </c>
      <c r="C22" s="81">
        <v>1.4427894237428864</v>
      </c>
      <c r="D22" s="81">
        <v>1.123884942807219</v>
      </c>
      <c r="E22" s="81">
        <v>0.8816476791378388</v>
      </c>
      <c r="F22" s="81">
        <v>5.441777302165361</v>
      </c>
    </row>
    <row r="23" spans="1:6" ht="12.75">
      <c r="A23" s="80">
        <v>42125</v>
      </c>
      <c r="B23" s="81">
        <v>7.858478370612095</v>
      </c>
      <c r="C23" s="81">
        <v>0.8432888444082626</v>
      </c>
      <c r="D23" s="81">
        <v>0.5370008562930773</v>
      </c>
      <c r="E23" s="81">
        <v>1.3741307217965886</v>
      </c>
      <c r="F23" s="81">
        <v>3.670257057803931</v>
      </c>
    </row>
    <row r="24" spans="1:6" ht="12.75">
      <c r="A24" s="80">
        <v>42156</v>
      </c>
      <c r="B24" s="81">
        <v>8.675488512607751</v>
      </c>
      <c r="C24" s="81">
        <v>1.0193277669595808</v>
      </c>
      <c r="D24" s="81">
        <v>0.5862968696556079</v>
      </c>
      <c r="E24" s="81">
        <v>0.8371137584328632</v>
      </c>
      <c r="F24" s="81">
        <v>4.066207711497196</v>
      </c>
    </row>
    <row r="25" spans="1:6" ht="12.75">
      <c r="A25" s="80">
        <v>42186</v>
      </c>
      <c r="B25" s="81">
        <v>13.722992623702158</v>
      </c>
      <c r="C25" s="81">
        <v>1.4843236919514577</v>
      </c>
      <c r="D25" s="81">
        <v>0.8121771144640052</v>
      </c>
      <c r="E25" s="81">
        <v>0.952207651440558</v>
      </c>
      <c r="F25" s="81">
        <v>5.1251176533418255</v>
      </c>
    </row>
    <row r="26" spans="1:6" ht="12.75">
      <c r="A26" s="80">
        <v>42217</v>
      </c>
      <c r="B26" s="81">
        <v>13.482031740169695</v>
      </c>
      <c r="C26" s="81">
        <v>1.2777941107704354</v>
      </c>
      <c r="D26" s="81">
        <v>0.8344777866255904</v>
      </c>
      <c r="E26" s="81">
        <v>0.8344777866255904</v>
      </c>
      <c r="F26" s="81">
        <v>4.563550395608697</v>
      </c>
    </row>
    <row r="27" spans="1:6" ht="12.75">
      <c r="A27" s="80">
        <v>42248</v>
      </c>
      <c r="B27" s="81">
        <v>12.092043987870237</v>
      </c>
      <c r="C27" s="81">
        <v>1.3546642484115416</v>
      </c>
      <c r="D27" s="81">
        <v>0.7994739826691066</v>
      </c>
      <c r="E27" s="81">
        <v>1.0937248235125971</v>
      </c>
      <c r="F27" s="81">
        <v>4.383227148036525</v>
      </c>
    </row>
    <row r="28" spans="1:6" ht="12.75">
      <c r="A28" s="80">
        <v>42278</v>
      </c>
      <c r="B28" s="81">
        <v>11.84589888774044</v>
      </c>
      <c r="C28" s="81">
        <v>1.4031588659738106</v>
      </c>
      <c r="D28" s="81">
        <v>0.8364985547151562</v>
      </c>
      <c r="E28" s="81">
        <v>1.6460132850846623</v>
      </c>
      <c r="F28" s="81">
        <v>4.6412177874518346</v>
      </c>
    </row>
    <row r="29" spans="1:6" ht="12.75">
      <c r="A29" s="80">
        <v>42309</v>
      </c>
      <c r="B29" s="81">
        <v>12.011125585481775</v>
      </c>
      <c r="C29" s="81">
        <v>1.3899337467915591</v>
      </c>
      <c r="D29" s="81">
        <v>0.8654304461154991</v>
      </c>
      <c r="E29" s="81">
        <v>1.180132426521135</v>
      </c>
      <c r="F29" s="81">
        <v>4.196026405408481</v>
      </c>
    </row>
    <row r="30" spans="1:6" ht="12.75">
      <c r="A30" s="80">
        <v>42339</v>
      </c>
      <c r="B30" s="81">
        <v>14.102584621057757</v>
      </c>
      <c r="C30" s="81">
        <v>1.595085872758777</v>
      </c>
      <c r="D30" s="81">
        <v>1.0633905818391847</v>
      </c>
      <c r="E30" s="81">
        <v>1.0633905818391847</v>
      </c>
      <c r="F30" s="81">
        <v>4.532069384505096</v>
      </c>
    </row>
    <row r="31" spans="1:6" ht="12.75">
      <c r="A31" s="80">
        <v>42370</v>
      </c>
      <c r="B31" s="81">
        <v>0</v>
      </c>
      <c r="C31" s="81">
        <v>1.554750468022859</v>
      </c>
      <c r="D31" s="81">
        <v>0.8884288388702051</v>
      </c>
      <c r="E31" s="81">
        <v>1.554750468022859</v>
      </c>
      <c r="F31" s="81">
        <v>4.632521802680355</v>
      </c>
    </row>
    <row r="33" ht="12.75">
      <c r="A33" s="82" t="s">
        <v>106</v>
      </c>
    </row>
    <row r="34" ht="12.75">
      <c r="A34" s="82" t="s">
        <v>107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2:E94"/>
  <sheetViews>
    <sheetView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91" sqref="I91"/>
    </sheetView>
  </sheetViews>
  <sheetFormatPr defaultColWidth="9.140625" defaultRowHeight="12.75"/>
  <cols>
    <col min="1" max="1" width="9.7109375" style="72" customWidth="1"/>
    <col min="2" max="5" width="13.00390625" style="72" customWidth="1"/>
  </cols>
  <sheetData>
    <row r="2" spans="2:5" ht="27" customHeight="1">
      <c r="B2" s="86" t="s">
        <v>96</v>
      </c>
      <c r="C2" s="86"/>
      <c r="D2" s="86"/>
      <c r="E2" s="86"/>
    </row>
    <row r="4" spans="2:5" ht="12.75">
      <c r="B4" s="87" t="s">
        <v>97</v>
      </c>
      <c r="C4" s="87"/>
      <c r="D4" s="87"/>
      <c r="E4" s="87"/>
    </row>
    <row r="5" spans="2:5" ht="12.75">
      <c r="B5" s="77" t="s">
        <v>98</v>
      </c>
      <c r="C5" s="77" t="s">
        <v>99</v>
      </c>
      <c r="D5" s="77" t="s">
        <v>100</v>
      </c>
      <c r="E5" s="77" t="s">
        <v>101</v>
      </c>
    </row>
    <row r="6" spans="2:5" ht="12.75">
      <c r="B6" s="79"/>
      <c r="C6" s="79"/>
      <c r="D6" s="79"/>
      <c r="E6" s="79"/>
    </row>
    <row r="7" spans="1:5" ht="12.75">
      <c r="A7" s="80">
        <v>39814</v>
      </c>
      <c r="B7" s="81">
        <v>134.1229111395</v>
      </c>
      <c r="C7" s="81">
        <v>1568.2</v>
      </c>
      <c r="D7" s="81">
        <v>252.4</v>
      </c>
      <c r="E7" s="81">
        <v>320.5</v>
      </c>
    </row>
    <row r="8" spans="1:5" ht="12.75">
      <c r="A8" s="80">
        <v>39845</v>
      </c>
      <c r="B8" s="81">
        <v>132.32817640529998</v>
      </c>
      <c r="C8" s="81">
        <v>1803.36</v>
      </c>
      <c r="D8" s="81">
        <v>275.1</v>
      </c>
      <c r="E8" s="81">
        <v>322.5</v>
      </c>
    </row>
    <row r="9" spans="1:5" ht="12.75">
      <c r="A9" s="80">
        <v>39873</v>
      </c>
      <c r="B9" s="81">
        <v>145.93755480250002</v>
      </c>
      <c r="C9" s="81">
        <v>2104.38</v>
      </c>
      <c r="D9" s="81">
        <v>315.8</v>
      </c>
      <c r="E9" s="81">
        <v>385.2</v>
      </c>
    </row>
    <row r="10" spans="1:5" ht="12.75">
      <c r="A10" s="80">
        <v>39904</v>
      </c>
      <c r="B10" s="81">
        <v>141.6786219705</v>
      </c>
      <c r="C10" s="81">
        <v>1779.84</v>
      </c>
      <c r="D10" s="81">
        <v>292.5</v>
      </c>
      <c r="E10" s="81">
        <v>380.1</v>
      </c>
    </row>
    <row r="11" spans="1:5" ht="12.75">
      <c r="A11" s="80">
        <v>39934</v>
      </c>
      <c r="B11" s="81">
        <v>146.04972001</v>
      </c>
      <c r="C11" s="81">
        <v>1900.12</v>
      </c>
      <c r="D11" s="81">
        <v>308.2</v>
      </c>
      <c r="E11" s="81">
        <v>384.9</v>
      </c>
    </row>
    <row r="12" spans="1:5" ht="12.75">
      <c r="A12" s="80">
        <v>39965</v>
      </c>
      <c r="B12" s="81">
        <v>153.82728767694886</v>
      </c>
      <c r="C12" s="81">
        <v>1922.8</v>
      </c>
      <c r="D12" s="81">
        <v>295.7</v>
      </c>
      <c r="E12" s="81">
        <v>393.2</v>
      </c>
    </row>
    <row r="13" spans="1:5" ht="12.75">
      <c r="A13" s="80">
        <v>39995</v>
      </c>
      <c r="B13" s="81">
        <v>153.9101237775</v>
      </c>
      <c r="C13" s="81">
        <v>1833.41</v>
      </c>
      <c r="D13" s="81">
        <v>286.1</v>
      </c>
      <c r="E13" s="81">
        <v>405.7</v>
      </c>
    </row>
    <row r="14" spans="1:5" ht="12.75">
      <c r="A14" s="80">
        <v>40026</v>
      </c>
      <c r="B14" s="81">
        <v>152.11694216749996</v>
      </c>
      <c r="C14" s="81">
        <v>1780.39</v>
      </c>
      <c r="D14" s="81">
        <v>287.4</v>
      </c>
      <c r="E14" s="81">
        <v>370.8</v>
      </c>
    </row>
    <row r="15" spans="1:5" ht="12.75">
      <c r="A15" s="80">
        <v>40057</v>
      </c>
      <c r="B15" s="81">
        <v>152.4364868</v>
      </c>
      <c r="C15" s="81">
        <v>1742.12</v>
      </c>
      <c r="D15" s="81">
        <v>270.9</v>
      </c>
      <c r="E15" s="81">
        <v>367.4</v>
      </c>
    </row>
    <row r="16" spans="1:5" ht="12.75">
      <c r="A16" s="80">
        <v>40087</v>
      </c>
      <c r="B16" s="81">
        <v>154.3071328902</v>
      </c>
      <c r="C16" s="81">
        <v>1691.2</v>
      </c>
      <c r="D16" s="81">
        <v>281.7</v>
      </c>
      <c r="E16" s="81">
        <v>362.8</v>
      </c>
    </row>
    <row r="17" spans="1:5" ht="12.75">
      <c r="A17" s="80">
        <v>40118</v>
      </c>
      <c r="B17" s="81">
        <v>142.69970762</v>
      </c>
      <c r="C17" s="81">
        <v>1495.1</v>
      </c>
      <c r="D17" s="81">
        <v>262.7</v>
      </c>
      <c r="E17" s="81">
        <v>323.7</v>
      </c>
    </row>
    <row r="18" spans="1:5" ht="12.75">
      <c r="A18" s="80">
        <v>40148</v>
      </c>
      <c r="B18" s="81">
        <v>180.89478914429998</v>
      </c>
      <c r="C18" s="81">
        <v>1564.21</v>
      </c>
      <c r="D18" s="81">
        <v>336.5</v>
      </c>
      <c r="E18" s="81">
        <v>396.6</v>
      </c>
    </row>
    <row r="19" spans="1:5" ht="12.75">
      <c r="A19" s="80">
        <v>40179</v>
      </c>
      <c r="B19" s="81">
        <v>136.187600092</v>
      </c>
      <c r="C19" s="81">
        <v>1324.34</v>
      </c>
      <c r="D19" s="81">
        <v>228.1</v>
      </c>
      <c r="E19" s="81">
        <v>291.7</v>
      </c>
    </row>
    <row r="20" spans="1:5" ht="12.75">
      <c r="A20" s="80">
        <v>40210</v>
      </c>
      <c r="B20" s="81">
        <v>142.0757250328</v>
      </c>
      <c r="C20" s="81">
        <v>1553.69</v>
      </c>
      <c r="D20" s="81">
        <v>263.2</v>
      </c>
      <c r="E20" s="81">
        <v>311.4</v>
      </c>
    </row>
    <row r="21" spans="1:5" ht="12.75">
      <c r="A21" s="80">
        <v>40238</v>
      </c>
      <c r="B21" s="81">
        <v>174.0931671142</v>
      </c>
      <c r="C21" s="81">
        <v>1955.31</v>
      </c>
      <c r="D21" s="81">
        <v>337</v>
      </c>
      <c r="E21" s="81">
        <v>415.8</v>
      </c>
    </row>
    <row r="22" spans="1:5" ht="12.75">
      <c r="A22" s="80">
        <v>40269</v>
      </c>
      <c r="B22" s="81">
        <v>162.18231823820003</v>
      </c>
      <c r="C22" s="81">
        <v>1789.43</v>
      </c>
      <c r="D22" s="81">
        <v>296.3</v>
      </c>
      <c r="E22" s="81">
        <v>391.3</v>
      </c>
    </row>
    <row r="23" spans="1:5" ht="12.75">
      <c r="A23" s="80">
        <v>40299</v>
      </c>
      <c r="B23" s="81">
        <v>156.01941690409998</v>
      </c>
      <c r="C23" s="81">
        <v>2144.7</v>
      </c>
      <c r="D23" s="81">
        <v>319.2</v>
      </c>
      <c r="E23" s="81">
        <v>393.8</v>
      </c>
    </row>
    <row r="24" spans="1:5" ht="12.75">
      <c r="A24" s="80">
        <v>40330</v>
      </c>
      <c r="B24" s="81">
        <v>157.69911197060003</v>
      </c>
      <c r="C24" s="81">
        <v>1890.86</v>
      </c>
      <c r="D24" s="81">
        <v>294.2</v>
      </c>
      <c r="E24" s="81">
        <v>347.13656387665196</v>
      </c>
    </row>
    <row r="25" spans="1:5" ht="12.75">
      <c r="A25" s="80">
        <v>40360</v>
      </c>
      <c r="B25" s="81">
        <v>159.4942864369</v>
      </c>
      <c r="C25" s="81">
        <v>1871.52</v>
      </c>
      <c r="D25" s="81">
        <v>286.8</v>
      </c>
      <c r="E25" s="81">
        <v>431.6</v>
      </c>
    </row>
    <row r="26" spans="1:5" ht="12.75">
      <c r="A26" s="80">
        <v>40391</v>
      </c>
      <c r="B26" s="81">
        <v>156.7837132858857</v>
      </c>
      <c r="C26" s="81">
        <v>1954.56</v>
      </c>
      <c r="D26" s="81">
        <v>287</v>
      </c>
      <c r="E26" s="81">
        <v>426.1</v>
      </c>
    </row>
    <row r="27" spans="1:5" ht="12.75">
      <c r="A27" s="80">
        <v>40422</v>
      </c>
      <c r="B27" s="81">
        <v>158.1567911452</v>
      </c>
      <c r="C27" s="81">
        <v>1719.32</v>
      </c>
      <c r="D27" s="81">
        <v>260.5</v>
      </c>
      <c r="E27" s="81">
        <v>403.7</v>
      </c>
    </row>
    <row r="28" spans="1:5" ht="12.75">
      <c r="A28" s="80">
        <v>40452</v>
      </c>
      <c r="B28" s="81">
        <v>155.7802219312831</v>
      </c>
      <c r="C28" s="81">
        <v>1731.66</v>
      </c>
      <c r="D28" s="81">
        <v>269.8</v>
      </c>
      <c r="E28" s="81">
        <v>392.1</v>
      </c>
    </row>
    <row r="29" spans="1:5" ht="12.75">
      <c r="A29" s="80">
        <v>40483</v>
      </c>
      <c r="B29" s="81">
        <v>150.1168443609</v>
      </c>
      <c r="C29" s="81">
        <v>1629.2</v>
      </c>
      <c r="D29" s="81">
        <v>262.7</v>
      </c>
      <c r="E29" s="81">
        <v>372</v>
      </c>
    </row>
    <row r="30" spans="1:5" ht="12.75">
      <c r="A30" s="80">
        <v>40513</v>
      </c>
      <c r="B30" s="81">
        <v>197.5946680521036</v>
      </c>
      <c r="C30" s="81">
        <v>1706.6</v>
      </c>
      <c r="D30" s="81">
        <v>340</v>
      </c>
      <c r="E30" s="81">
        <v>406.3</v>
      </c>
    </row>
    <row r="31" spans="1:5" ht="12.75">
      <c r="A31" s="80">
        <v>40544</v>
      </c>
      <c r="B31" s="81">
        <v>144.03033839019997</v>
      </c>
      <c r="C31" s="81">
        <v>1401.8</v>
      </c>
      <c r="D31" s="81">
        <v>250.7</v>
      </c>
      <c r="E31" s="81">
        <v>283.3481</v>
      </c>
    </row>
    <row r="32" spans="1:5" ht="12.75">
      <c r="A32" s="80">
        <v>40575</v>
      </c>
      <c r="B32" s="81">
        <v>156.35002673637996</v>
      </c>
      <c r="C32" s="81">
        <v>1647.59</v>
      </c>
      <c r="D32" s="81">
        <v>279.6</v>
      </c>
      <c r="E32" s="81">
        <v>304.6212</v>
      </c>
    </row>
    <row r="33" spans="1:5" ht="12.75">
      <c r="A33" s="80">
        <v>40603</v>
      </c>
      <c r="B33" s="81">
        <v>179.28422564534714</v>
      </c>
      <c r="C33" s="81">
        <v>2049.05</v>
      </c>
      <c r="D33" s="81">
        <v>335.5</v>
      </c>
      <c r="E33" s="81">
        <v>384.1204</v>
      </c>
    </row>
    <row r="34" spans="1:5" ht="12.75">
      <c r="A34" s="80">
        <v>40634</v>
      </c>
      <c r="B34" s="81">
        <v>175.0859147513</v>
      </c>
      <c r="C34" s="81">
        <v>1872.82</v>
      </c>
      <c r="D34" s="81">
        <v>309.2</v>
      </c>
      <c r="E34" s="81">
        <v>371.2866</v>
      </c>
    </row>
    <row r="35" spans="1:5" ht="12.75">
      <c r="A35" s="80">
        <v>40664</v>
      </c>
      <c r="B35" s="81">
        <v>166.0808272627472</v>
      </c>
      <c r="C35" s="81">
        <v>2166.48</v>
      </c>
      <c r="D35" s="81">
        <v>338.6</v>
      </c>
      <c r="E35" s="81">
        <v>415.3247</v>
      </c>
    </row>
    <row r="36" spans="1:5" ht="12.75">
      <c r="A36" s="80">
        <v>40695</v>
      </c>
      <c r="B36" s="81">
        <v>166.44434223257667</v>
      </c>
      <c r="C36" s="81">
        <v>2021.88</v>
      </c>
      <c r="D36" s="81">
        <v>299.9</v>
      </c>
      <c r="E36" s="81">
        <v>416.3884</v>
      </c>
    </row>
    <row r="37" spans="1:5" ht="12.75">
      <c r="A37" s="80">
        <v>40725</v>
      </c>
      <c r="B37" s="81">
        <v>170.56474842610402</v>
      </c>
      <c r="C37" s="81">
        <v>1897.6</v>
      </c>
      <c r="D37" s="81">
        <v>301.4</v>
      </c>
      <c r="E37" s="81">
        <v>349.8295</v>
      </c>
    </row>
    <row r="38" spans="1:5" ht="12.75">
      <c r="A38" s="80">
        <v>40756</v>
      </c>
      <c r="B38" s="81">
        <v>174.579235639412</v>
      </c>
      <c r="C38" s="81">
        <v>2134.67</v>
      </c>
      <c r="D38" s="81">
        <v>307</v>
      </c>
      <c r="E38" s="81">
        <v>409.5584</v>
      </c>
    </row>
    <row r="39" spans="1:5" ht="12.75">
      <c r="A39" s="80">
        <v>40787</v>
      </c>
      <c r="B39" s="81">
        <v>170.46751056390002</v>
      </c>
      <c r="C39" s="81">
        <v>2084.66</v>
      </c>
      <c r="D39" s="81">
        <v>286.9</v>
      </c>
      <c r="E39" s="81">
        <v>364.7827</v>
      </c>
    </row>
    <row r="40" spans="1:5" ht="12.75">
      <c r="A40" s="80">
        <v>40817</v>
      </c>
      <c r="B40" s="81">
        <v>164.79138925713002</v>
      </c>
      <c r="C40" s="81">
        <v>1911.48</v>
      </c>
      <c r="D40" s="81">
        <v>299.4</v>
      </c>
      <c r="E40" s="81">
        <v>356.8046</v>
      </c>
    </row>
    <row r="41" spans="1:5" ht="12.75">
      <c r="A41" s="80">
        <v>40848</v>
      </c>
      <c r="B41" s="81">
        <v>155.08137303810003</v>
      </c>
      <c r="C41" s="81">
        <v>1773.58</v>
      </c>
      <c r="D41" s="81">
        <v>281.9</v>
      </c>
      <c r="E41" s="81">
        <v>343.4992</v>
      </c>
    </row>
    <row r="42" spans="1:5" ht="12.75">
      <c r="A42" s="80">
        <v>40878</v>
      </c>
      <c r="B42" s="81">
        <v>195.667490688955</v>
      </c>
      <c r="C42" s="81">
        <v>1786.0316</v>
      </c>
      <c r="D42" s="81">
        <v>360.1</v>
      </c>
      <c r="E42" s="81">
        <v>378.4681</v>
      </c>
    </row>
    <row r="43" spans="1:5" ht="12.75">
      <c r="A43" s="80">
        <v>40909</v>
      </c>
      <c r="B43" s="81">
        <v>149.6985840398801</v>
      </c>
      <c r="C43" s="81">
        <v>1506.3595</v>
      </c>
      <c r="D43" s="81">
        <v>267.3</v>
      </c>
      <c r="E43" s="81">
        <v>305.0905</v>
      </c>
    </row>
    <row r="44" spans="1:5" ht="12.75">
      <c r="A44" s="80">
        <v>40940</v>
      </c>
      <c r="B44" s="81">
        <v>167.24175624987524</v>
      </c>
      <c r="C44" s="81">
        <v>1788.4328</v>
      </c>
      <c r="D44" s="81">
        <v>314.8</v>
      </c>
      <c r="E44" s="81">
        <v>350.3874</v>
      </c>
    </row>
    <row r="45" spans="1:5" ht="12.75">
      <c r="A45" s="80">
        <v>40969</v>
      </c>
      <c r="B45" s="81">
        <v>187.87356122935998</v>
      </c>
      <c r="C45" s="81">
        <v>2090.8484</v>
      </c>
      <c r="D45" s="81">
        <v>364</v>
      </c>
      <c r="E45" s="81">
        <v>402.1276</v>
      </c>
    </row>
    <row r="46" spans="1:5" ht="12.75">
      <c r="A46" s="80">
        <v>41000</v>
      </c>
      <c r="B46" s="81">
        <v>180.11452274638</v>
      </c>
      <c r="C46" s="81">
        <v>2030.9929</v>
      </c>
      <c r="D46" s="81">
        <v>332.2</v>
      </c>
      <c r="E46" s="81">
        <v>418.9681</v>
      </c>
    </row>
    <row r="47" spans="1:5" ht="12.75">
      <c r="A47" s="80">
        <v>41030</v>
      </c>
      <c r="B47" s="81">
        <v>166.65068042301473</v>
      </c>
      <c r="C47" s="81">
        <v>2342.7026</v>
      </c>
      <c r="D47" s="81">
        <v>348.3</v>
      </c>
      <c r="E47" s="81">
        <v>451.558</v>
      </c>
    </row>
    <row r="48" spans="1:5" ht="12.75">
      <c r="A48" s="80">
        <v>41061</v>
      </c>
      <c r="B48" s="81">
        <v>175.16093622626</v>
      </c>
      <c r="C48" s="81">
        <v>2096.3289</v>
      </c>
      <c r="D48" s="81">
        <v>318.2</v>
      </c>
      <c r="E48" s="81">
        <v>432.6748</v>
      </c>
    </row>
    <row r="49" spans="1:5" ht="12.75">
      <c r="A49" s="80">
        <v>41091</v>
      </c>
      <c r="B49" s="81">
        <v>168.88931433007542</v>
      </c>
      <c r="C49" s="81">
        <v>1860.2169</v>
      </c>
      <c r="D49" s="81">
        <v>330.4</v>
      </c>
      <c r="E49" s="81">
        <v>422.0888</v>
      </c>
    </row>
    <row r="50" spans="1:5" ht="12.75">
      <c r="A50" s="80">
        <v>41122</v>
      </c>
      <c r="B50" s="81">
        <v>170.1347231431149</v>
      </c>
      <c r="C50" s="81">
        <v>1887.3115</v>
      </c>
      <c r="D50" s="81">
        <v>315.5</v>
      </c>
      <c r="E50" s="81">
        <v>441.4012</v>
      </c>
    </row>
    <row r="51" spans="1:5" ht="12.75">
      <c r="A51" s="80">
        <v>41153</v>
      </c>
      <c r="B51" s="81">
        <v>159.37217286309902</v>
      </c>
      <c r="C51" s="81">
        <v>1663.6816</v>
      </c>
      <c r="D51" s="81">
        <v>302.7</v>
      </c>
      <c r="E51" s="81">
        <v>365.7978</v>
      </c>
    </row>
    <row r="52" spans="1:5" ht="12.75">
      <c r="A52" s="80">
        <v>41183</v>
      </c>
      <c r="B52" s="81">
        <v>163.36610227676508</v>
      </c>
      <c r="C52" s="81">
        <v>1777.1322</v>
      </c>
      <c r="D52" s="81">
        <v>329.8</v>
      </c>
      <c r="E52" s="81">
        <v>415.4465</v>
      </c>
    </row>
    <row r="53" spans="1:5" ht="12.75">
      <c r="A53" s="80">
        <v>41214</v>
      </c>
      <c r="B53" s="81">
        <v>157.7893412127</v>
      </c>
      <c r="C53" s="81">
        <v>1694.9661</v>
      </c>
      <c r="D53" s="81">
        <v>299.3</v>
      </c>
      <c r="E53" s="81">
        <v>367.9554</v>
      </c>
    </row>
    <row r="54" spans="1:5" ht="12.75">
      <c r="A54" s="80">
        <v>41244</v>
      </c>
      <c r="B54" s="81">
        <v>196.17702953564947</v>
      </c>
      <c r="C54" s="81">
        <v>1706.9047</v>
      </c>
      <c r="D54" s="81">
        <v>388.5</v>
      </c>
      <c r="E54" s="81">
        <v>409.2325</v>
      </c>
    </row>
    <row r="55" spans="1:5" ht="12.75">
      <c r="A55" s="80">
        <v>41275</v>
      </c>
      <c r="B55" s="81">
        <v>153.97790495630244</v>
      </c>
      <c r="C55" s="81">
        <v>1461.9221</v>
      </c>
      <c r="D55" s="81">
        <v>280.3</v>
      </c>
      <c r="E55" s="81">
        <v>357.8722</v>
      </c>
    </row>
    <row r="56" spans="1:5" ht="12.75">
      <c r="A56" s="80">
        <v>41306</v>
      </c>
      <c r="B56" s="81">
        <v>160.11084821743947</v>
      </c>
      <c r="C56" s="81">
        <v>1587.539</v>
      </c>
      <c r="D56" s="81">
        <v>300.4</v>
      </c>
      <c r="E56" s="81">
        <v>351.169</v>
      </c>
    </row>
    <row r="57" spans="1:5" ht="12.75">
      <c r="A57" s="80">
        <v>41334</v>
      </c>
      <c r="B57" s="81">
        <v>178.41559001130878</v>
      </c>
      <c r="C57" s="81">
        <v>1772.9895</v>
      </c>
      <c r="D57" s="81">
        <v>336.5</v>
      </c>
      <c r="E57" s="81">
        <v>424.0532</v>
      </c>
    </row>
    <row r="58" spans="1:5" ht="12.75">
      <c r="A58" s="80">
        <v>41365</v>
      </c>
      <c r="B58" s="81">
        <v>180.14964121989394</v>
      </c>
      <c r="C58" s="81">
        <v>1901.8452</v>
      </c>
      <c r="D58" s="81">
        <v>354.5</v>
      </c>
      <c r="E58" s="81">
        <v>451.2412</v>
      </c>
    </row>
    <row r="59" spans="1:5" ht="12.75">
      <c r="A59" s="80">
        <v>41395</v>
      </c>
      <c r="B59" s="81">
        <v>181.53622504998597</v>
      </c>
      <c r="C59" s="81">
        <v>2034.1037</v>
      </c>
      <c r="D59" s="81">
        <v>357.3</v>
      </c>
      <c r="E59" s="81">
        <v>476.9903</v>
      </c>
    </row>
    <row r="60" spans="1:5" ht="12.75">
      <c r="A60" s="80">
        <v>41426</v>
      </c>
      <c r="B60" s="81">
        <v>166.0285853905883</v>
      </c>
      <c r="C60" s="81">
        <v>1945.4885</v>
      </c>
      <c r="D60" s="81">
        <v>322</v>
      </c>
      <c r="E60" s="81">
        <v>417.1951</v>
      </c>
    </row>
    <row r="61" spans="1:5" ht="12.75">
      <c r="A61" s="80">
        <v>41456</v>
      </c>
      <c r="B61" s="81">
        <v>170.5381391786063</v>
      </c>
      <c r="C61" s="81">
        <v>1840.9905</v>
      </c>
      <c r="D61" s="81">
        <v>331.3</v>
      </c>
      <c r="E61" s="81">
        <v>456.3387</v>
      </c>
    </row>
    <row r="62" spans="1:5" ht="12.75">
      <c r="A62" s="80">
        <v>41487</v>
      </c>
      <c r="B62" s="81">
        <v>177.76986337978582</v>
      </c>
      <c r="C62" s="81">
        <v>1907.7165</v>
      </c>
      <c r="D62" s="81">
        <v>322.7</v>
      </c>
      <c r="E62" s="81">
        <v>456.3387</v>
      </c>
    </row>
    <row r="63" spans="1:5" ht="12.75">
      <c r="A63" s="80">
        <v>41518</v>
      </c>
      <c r="B63" s="81">
        <v>163.3734988116389</v>
      </c>
      <c r="C63" s="81">
        <v>1795.726</v>
      </c>
      <c r="D63" s="81">
        <v>315.4</v>
      </c>
      <c r="E63" s="81">
        <v>420.6843</v>
      </c>
    </row>
    <row r="64" spans="1:5" ht="12.75">
      <c r="A64" s="80">
        <v>41548</v>
      </c>
      <c r="B64" s="81">
        <v>170.745124737225</v>
      </c>
      <c r="C64" s="81">
        <v>1857.8286</v>
      </c>
      <c r="D64" s="81">
        <v>331.9</v>
      </c>
      <c r="E64" s="81">
        <v>480.0443</v>
      </c>
    </row>
    <row r="65" spans="1:5" ht="12.75">
      <c r="A65" s="80">
        <v>41579</v>
      </c>
      <c r="B65" s="81">
        <v>167.7939989436458</v>
      </c>
      <c r="C65" s="81">
        <v>1690.8193</v>
      </c>
      <c r="D65" s="81">
        <v>311</v>
      </c>
      <c r="E65" s="81">
        <v>376.6</v>
      </c>
    </row>
    <row r="66" spans="1:5" ht="12.75">
      <c r="A66" s="80">
        <v>41609</v>
      </c>
      <c r="B66" s="81">
        <v>194.49932668594414</v>
      </c>
      <c r="C66" s="81">
        <v>1784.9047</v>
      </c>
      <c r="D66" s="81">
        <v>394.5</v>
      </c>
      <c r="E66" s="81">
        <v>447.2529</v>
      </c>
    </row>
    <row r="67" spans="1:5" ht="12.75">
      <c r="A67" s="80">
        <v>41640</v>
      </c>
      <c r="B67" s="81">
        <v>159.2526498604367</v>
      </c>
      <c r="C67" s="81">
        <v>1642.099</v>
      </c>
      <c r="D67" s="81">
        <v>283</v>
      </c>
      <c r="E67" s="81">
        <v>394.1931</v>
      </c>
    </row>
    <row r="68" spans="1:5" ht="12.75">
      <c r="A68" s="80">
        <v>41671</v>
      </c>
      <c r="B68" s="81">
        <v>168.33097257405007</v>
      </c>
      <c r="C68" s="81">
        <v>1719.1529</v>
      </c>
      <c r="D68" s="81">
        <v>312.2</v>
      </c>
      <c r="E68" s="81">
        <v>383.9397</v>
      </c>
    </row>
    <row r="69" spans="1:5" ht="12.75">
      <c r="A69" s="80">
        <v>41699</v>
      </c>
      <c r="B69" s="81">
        <v>187.31935608996267</v>
      </c>
      <c r="C69" s="81">
        <v>2098.1772</v>
      </c>
      <c r="D69" s="81">
        <v>376.7</v>
      </c>
      <c r="E69" s="81">
        <v>459.2291</v>
      </c>
    </row>
    <row r="70" spans="1:5" ht="12.75">
      <c r="A70" s="80">
        <v>41730</v>
      </c>
      <c r="B70" s="81">
        <v>180.5479957960792</v>
      </c>
      <c r="C70" s="81">
        <v>1976.2894</v>
      </c>
      <c r="D70" s="81">
        <v>354.5</v>
      </c>
      <c r="E70" s="81">
        <v>490.6831</v>
      </c>
    </row>
    <row r="71" spans="1:5" ht="12.75">
      <c r="A71" s="80">
        <v>41760</v>
      </c>
      <c r="B71" s="81">
        <v>188.7049584186163</v>
      </c>
      <c r="C71" s="81">
        <v>2146.6992</v>
      </c>
      <c r="D71" s="81">
        <v>384.4</v>
      </c>
      <c r="E71" s="81">
        <v>494.0588</v>
      </c>
    </row>
    <row r="72" spans="1:5" ht="12.75">
      <c r="A72" s="80">
        <v>41791</v>
      </c>
      <c r="B72" s="81">
        <v>168.33144543105442</v>
      </c>
      <c r="C72" s="81">
        <v>2043.2792</v>
      </c>
      <c r="D72" s="81">
        <v>353.4</v>
      </c>
      <c r="E72" s="81">
        <v>481.9</v>
      </c>
    </row>
    <row r="73" spans="1:5" ht="12.75">
      <c r="A73" s="80">
        <v>41821</v>
      </c>
      <c r="B73" s="81">
        <v>183.18574373746864</v>
      </c>
      <c r="C73" s="81">
        <v>1997.9968</v>
      </c>
      <c r="D73" s="81">
        <v>351.9</v>
      </c>
      <c r="E73" s="81">
        <v>509.7301</v>
      </c>
    </row>
    <row r="74" spans="1:5" ht="12.75">
      <c r="A74" s="80">
        <v>41852</v>
      </c>
      <c r="B74" s="81">
        <v>183.9185591318034</v>
      </c>
      <c r="C74" s="81">
        <v>2004.1842</v>
      </c>
      <c r="D74" s="81">
        <v>340.8</v>
      </c>
      <c r="E74" s="81">
        <v>476.8</v>
      </c>
    </row>
    <row r="75" spans="1:5" ht="12.75">
      <c r="A75" s="80">
        <v>41883</v>
      </c>
      <c r="B75" s="81">
        <v>182.03229636936385</v>
      </c>
      <c r="C75" s="81">
        <v>1964.9166</v>
      </c>
      <c r="D75" s="81">
        <v>333.4</v>
      </c>
      <c r="E75" s="81">
        <v>458.7763</v>
      </c>
    </row>
    <row r="76" spans="1:5" ht="12.75">
      <c r="A76" s="80">
        <v>41913</v>
      </c>
      <c r="B76" s="81">
        <v>179.66267882481597</v>
      </c>
      <c r="C76" s="81">
        <v>2042.1359</v>
      </c>
      <c r="D76" s="81">
        <v>342.3</v>
      </c>
      <c r="E76" s="81">
        <v>500.5331</v>
      </c>
    </row>
    <row r="77" spans="1:5" ht="12.75">
      <c r="A77" s="80">
        <v>41944</v>
      </c>
      <c r="B77" s="81">
        <v>170.8365943973786</v>
      </c>
      <c r="C77" s="81">
        <v>1775.3908</v>
      </c>
      <c r="D77" s="81">
        <v>317.9</v>
      </c>
      <c r="E77" s="81">
        <v>398.283</v>
      </c>
    </row>
    <row r="78" spans="1:5" ht="12.75">
      <c r="A78" s="80">
        <v>41974</v>
      </c>
      <c r="B78" s="81">
        <v>204.91613130002764</v>
      </c>
      <c r="C78" s="81">
        <v>2234.5886</v>
      </c>
      <c r="D78" s="81">
        <v>403.7</v>
      </c>
      <c r="E78" s="81">
        <v>496</v>
      </c>
    </row>
    <row r="79" spans="1:5" ht="12.75">
      <c r="A79" s="80">
        <v>42005</v>
      </c>
      <c r="B79" s="81">
        <v>166.24415534272197</v>
      </c>
      <c r="C79" s="81">
        <v>1626.9023</v>
      </c>
      <c r="D79" s="81">
        <v>294.6</v>
      </c>
      <c r="E79" s="81">
        <v>407.4</v>
      </c>
    </row>
    <row r="80" spans="1:5" ht="12.75">
      <c r="A80" s="80">
        <v>42036</v>
      </c>
      <c r="B80" s="81">
        <v>167.815039727746</v>
      </c>
      <c r="C80" s="81">
        <v>1842.507349</v>
      </c>
      <c r="D80" s="81">
        <v>317.5</v>
      </c>
      <c r="E80" s="81">
        <v>432</v>
      </c>
    </row>
    <row r="81" spans="1:5" ht="12.75">
      <c r="A81" s="80">
        <v>42064</v>
      </c>
      <c r="B81" s="81">
        <v>194.04045374369457</v>
      </c>
      <c r="C81" s="81">
        <v>2254.2496</v>
      </c>
      <c r="D81" s="81">
        <v>374.5</v>
      </c>
      <c r="E81" s="81">
        <v>556.4765</v>
      </c>
    </row>
    <row r="82" spans="1:5" ht="12.75">
      <c r="A82" s="80">
        <v>42095</v>
      </c>
      <c r="B82" s="81">
        <v>187.1945003176138</v>
      </c>
      <c r="C82" s="81">
        <v>2006.0579</v>
      </c>
      <c r="D82" s="81">
        <v>355.4</v>
      </c>
      <c r="E82" s="81">
        <v>503.8489</v>
      </c>
    </row>
    <row r="83" spans="1:5" ht="12.75">
      <c r="A83" s="80">
        <v>42125</v>
      </c>
      <c r="B83" s="81">
        <v>189.39694982352478</v>
      </c>
      <c r="C83" s="81">
        <v>2190.8805</v>
      </c>
      <c r="D83" s="81">
        <v>386.4</v>
      </c>
      <c r="E83" s="81">
        <v>519</v>
      </c>
    </row>
    <row r="84" spans="1:5" ht="12.75">
      <c r="A84" s="80">
        <v>42156</v>
      </c>
      <c r="B84" s="81">
        <v>188.44011204488385</v>
      </c>
      <c r="C84" s="81">
        <v>2155.8784</v>
      </c>
      <c r="D84" s="81">
        <v>363.4</v>
      </c>
      <c r="E84" s="81">
        <v>536.3</v>
      </c>
    </row>
    <row r="85" spans="1:5" ht="12.75">
      <c r="A85" s="80">
        <v>42186</v>
      </c>
      <c r="B85" s="81">
        <v>190.03610539716016</v>
      </c>
      <c r="C85" s="81">
        <v>2234.8928</v>
      </c>
      <c r="D85" s="81">
        <v>356.6</v>
      </c>
      <c r="E85" s="81">
        <v>573.7</v>
      </c>
    </row>
    <row r="86" spans="1:5" ht="12.75">
      <c r="A86" s="80">
        <v>42217</v>
      </c>
      <c r="B86" s="81">
        <v>185.6087560982262</v>
      </c>
      <c r="C86" s="81">
        <v>2266.4081</v>
      </c>
      <c r="D86" s="81">
        <v>357.4</v>
      </c>
      <c r="E86" s="81">
        <v>527.3</v>
      </c>
    </row>
    <row r="87" spans="1:5" ht="12.75">
      <c r="A87" s="80">
        <v>42248</v>
      </c>
      <c r="B87" s="81">
        <v>183.38915602020296</v>
      </c>
      <c r="C87" s="81">
        <v>2055.1347</v>
      </c>
      <c r="D87" s="81">
        <v>347.7</v>
      </c>
      <c r="E87" s="81">
        <v>538.4</v>
      </c>
    </row>
    <row r="88" spans="1:5" ht="12.75">
      <c r="A88" s="80">
        <v>42278</v>
      </c>
      <c r="B88" s="81">
        <v>191.65411253414266</v>
      </c>
      <c r="C88" s="81">
        <v>2068.826</v>
      </c>
      <c r="D88" s="81">
        <v>364.5</v>
      </c>
      <c r="E88" s="81">
        <v>583.8</v>
      </c>
    </row>
    <row r="89" spans="1:5" ht="12.75">
      <c r="A89" s="80">
        <v>42309</v>
      </c>
      <c r="B89" s="81">
        <v>171.28366530668472</v>
      </c>
      <c r="C89" s="81">
        <v>1887.8661</v>
      </c>
      <c r="D89" s="81">
        <v>337.2</v>
      </c>
      <c r="E89" s="81">
        <v>508.7</v>
      </c>
    </row>
    <row r="90" spans="1:5" ht="12.75">
      <c r="A90" s="80">
        <v>42339</v>
      </c>
      <c r="B90" s="81">
        <v>210.91340218870448</v>
      </c>
      <c r="C90" s="81">
        <v>2208.8</v>
      </c>
      <c r="D90" s="81">
        <v>423</v>
      </c>
      <c r="E90" s="81">
        <v>598.147</v>
      </c>
    </row>
    <row r="91" spans="1:5" ht="12.75">
      <c r="A91" s="80">
        <v>42370</v>
      </c>
      <c r="B91" s="81">
        <v>160.2912664145544</v>
      </c>
      <c r="C91" s="81">
        <v>1932.8</v>
      </c>
      <c r="D91" s="81">
        <v>305.7</v>
      </c>
      <c r="E91" s="81">
        <v>482</v>
      </c>
    </row>
    <row r="93" ht="12.75">
      <c r="A93" s="82" t="s">
        <v>106</v>
      </c>
    </row>
    <row r="94" ht="12.75">
      <c r="A94" s="82" t="s">
        <v>107</v>
      </c>
    </row>
  </sheetData>
  <sheetProtection/>
  <mergeCells count="2">
    <mergeCell ref="B4:E4"/>
    <mergeCell ref="B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CamilleG</dc:creator>
  <cp:keywords/>
  <dc:description/>
  <cp:lastModifiedBy>Michelle</cp:lastModifiedBy>
  <cp:lastPrinted>2015-10-02T19:22:35Z</cp:lastPrinted>
  <dcterms:created xsi:type="dcterms:W3CDTF">2005-10-31T14:30:20Z</dcterms:created>
  <dcterms:modified xsi:type="dcterms:W3CDTF">2016-05-27T15:38:48Z</dcterms:modified>
  <cp:category/>
  <cp:version/>
  <cp:contentType/>
  <cp:contentStatus/>
</cp:coreProperties>
</file>