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35" windowWidth="15480" windowHeight="9780"/>
  </bookViews>
  <sheets>
    <sheet name="balance sheet - 23 March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- 23 March 2016'!$A$9:$F$65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- 23 March 2016'!$A$8:$F$61</definedName>
  </definedNames>
  <calcPr calcId="152511"/>
</workbook>
</file>

<file path=xl/calcChain.xml><?xml version="1.0" encoding="utf-8"?>
<calcChain xmlns="http://schemas.openxmlformats.org/spreadsheetml/2006/main">
  <c r="F43" i="1" l="1"/>
  <c r="D58" i="1"/>
  <c r="D51" i="1"/>
  <c r="D43" i="1"/>
  <c r="D32" i="1"/>
  <c r="D21" i="1"/>
  <c r="D59" i="1" l="1"/>
  <c r="D33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<sst xmlns="http://schemas.openxmlformats.org/spreadsheetml/2006/main" count="238" uniqueCount="101">
  <si>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</si>
  <si>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</si>
  <si>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</si>
  <si>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</si>
  <si>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</si>
  <si>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</si>
  <si>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</si>
  <si>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</si>
  <si>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</si>
  <si>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</si>
  <si>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</si>
  <si>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</si>
  <si>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</si>
  <si>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</si>
  <si>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</si>
  <si>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</si>
  <si>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</si>
  <si>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</si>
  <si>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</si>
  <si>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</si>
  <si>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</si>
  <si>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</si>
  <si>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</si>
  <si>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</si>
  <si>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</si>
  <si>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</si>
  <si>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</si>
  <si>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</si>
  <si>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</si>
  <si>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</si>
  <si>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</si>
  <si>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</si>
  <si>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</si>
  <si>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</si>
  <si>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</si>
  <si>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</si>
  <si>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</si>
  <si>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</si>
  <si>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</si>
  <si>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</si>
  <si>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</si>
  <si>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</si>
  <si>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</si>
  <si>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</si>
  <si>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</si>
  <si>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</si>
  <si>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</si>
  <si>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</si>
  <si>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</si>
  <si>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</si>
  <si>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</si>
  <si>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</si>
  <si>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</si>
  <si>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</si>
  <si>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</si>
  <si>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</si>
  <si>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</si>
  <si>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</si>
  <si>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</si>
  <si>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</si>
  <si>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</si>
  <si>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</si>
  <si>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</si>
  <si>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</si>
  <si>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</si>
  <si>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</si>
  <si>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</si>
  <si>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</si>
  <si>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</si>
  <si>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</si>
  <si>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</si>
  <si>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</si>
  <si>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</si>
  <si>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</si>
  <si>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</si>
  <si>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</si>
  <si>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</si>
  <si>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</si>
  <si>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</si>
  <si>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</si>
  <si>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</si>
  <si>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</si>
  <si>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</si>
  <si>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</si>
  <si>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</si>
  <si>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</si>
  <si>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</si>
  <si>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</si>
  <si>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</si>
  <si>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</si>
  <si>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</si>
  <si>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</si>
  <si>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</si>
  <si>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</si>
  <si>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09 MARCH</t>
  </si>
  <si>
    <t>25 MARCH</t>
  </si>
  <si>
    <t>23 MARCH</t>
  </si>
  <si>
    <t>As At 23 MARCH 2016</t>
  </si>
  <si>
    <r>
      <t xml:space="preserve">* </t>
    </r>
    <r>
      <rPr>
        <sz val="12"/>
        <rFont val="Arial Unicode MS"/>
        <family val="2"/>
      </rPr>
      <t>The year to date loss of $0.96bn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</si>
  <si>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</si>
  <si>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13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</si>
</sst>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1200150</xdr:colOff>
      <xdr:row>5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Normal="100" zoomScaleSheetLayoutView="75" workbookViewId="0">
      <selection activeCell="A70" sqref="A7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5546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5.25" customHeight="1">
      <c r="A5" s="3"/>
      <c r="B5" s="4"/>
      <c r="C5" s="4"/>
      <c r="D5" s="4"/>
      <c r="F5" s="4"/>
    </row>
    <row r="6" spans="1:6" ht="18.75">
      <c r="A6" s="174" t="s">
        <v>99</v>
      </c>
      <c r="B6" s="4"/>
      <c r="C6" s="4"/>
      <c r="D6" s="4"/>
      <c r="F6" s="4"/>
    </row>
    <row r="7" spans="1:6" ht="13.5" customHeight="1">
      <c r="A7" s="175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97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6">
        <v>2015</v>
      </c>
      <c r="C13" s="167"/>
      <c r="D13" s="166">
        <v>2016</v>
      </c>
      <c r="E13" s="168"/>
      <c r="F13" s="166">
        <v>2016</v>
      </c>
    </row>
    <row r="14" spans="1:6" s="14" customFormat="1" ht="17.25">
      <c r="A14" s="21"/>
      <c r="B14" s="169" t="s">
        <v>95</v>
      </c>
      <c r="C14" s="170"/>
      <c r="D14" s="169" t="s">
        <v>94</v>
      </c>
      <c r="E14" s="170"/>
      <c r="F14" s="169" t="s">
        <v>96</v>
      </c>
    </row>
    <row r="15" spans="1:6" s="14" customFormat="1" ht="17.25">
      <c r="A15" s="21"/>
      <c r="B15" s="171" t="s">
        <v>5</v>
      </c>
      <c r="C15" s="170"/>
      <c r="D15" s="171" t="s">
        <v>5</v>
      </c>
      <c r="E15" s="170"/>
      <c r="F15" s="171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21446453</v>
      </c>
      <c r="C18" s="157"/>
      <c r="D18" s="70">
        <v>6594592</v>
      </c>
      <c r="E18" s="157"/>
      <c r="F18" s="70">
        <v>6115929</v>
      </c>
    </row>
    <row r="19" spans="1:6" s="14" customFormat="1" ht="17.25">
      <c r="A19" s="21" t="s">
        <v>9</v>
      </c>
      <c r="B19" s="70">
        <v>244510472</v>
      </c>
      <c r="C19" s="157"/>
      <c r="D19" s="70">
        <v>295630670</v>
      </c>
      <c r="E19" s="157"/>
      <c r="F19" s="70">
        <v>311118523</v>
      </c>
    </row>
    <row r="20" spans="1:6" s="14" customFormat="1" ht="17.25">
      <c r="A20" s="21" t="s">
        <v>42</v>
      </c>
      <c r="B20" s="70">
        <v>29518910</v>
      </c>
      <c r="C20" s="157"/>
      <c r="D20" s="70">
        <v>30300634</v>
      </c>
      <c r="E20" s="157"/>
      <c r="F20" s="70">
        <v>30524846</v>
      </c>
    </row>
    <row r="21" spans="1:6" s="14" customFormat="1" ht="17.25">
      <c r="A21" s="27" t="s">
        <v>10</v>
      </c>
      <c r="B21" s="71">
        <v>295475835</v>
      </c>
      <c r="C21" s="158"/>
      <c r="D21" s="71">
        <f>+D18+D19+D20</f>
        <v>332525896</v>
      </c>
      <c r="E21" s="158"/>
      <c r="F21" s="71">
        <f>+F18+F19+F20</f>
        <v>347759298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122887700</v>
      </c>
      <c r="C25" s="157"/>
      <c r="D25" s="70">
        <v>116080981</v>
      </c>
      <c r="E25" s="157"/>
      <c r="F25" s="70">
        <v>116144356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26639504</v>
      </c>
      <c r="C28" s="159"/>
      <c r="D28" s="72">
        <v>28589328</v>
      </c>
      <c r="E28" s="157"/>
      <c r="F28" s="70">
        <v>29261726</v>
      </c>
    </row>
    <row r="29" spans="1:6" s="14" customFormat="1" ht="17.25" customHeight="1">
      <c r="A29" s="21" t="s">
        <v>16</v>
      </c>
      <c r="B29" s="70">
        <v>26975355</v>
      </c>
      <c r="C29" s="160"/>
      <c r="D29" s="70">
        <v>5589107</v>
      </c>
      <c r="E29" s="161"/>
      <c r="F29" s="70">
        <v>15289107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27582643</v>
      </c>
      <c r="C31" s="157"/>
      <c r="D31" s="73">
        <v>32982048</v>
      </c>
      <c r="E31" s="157"/>
      <c r="F31" s="70">
        <v>23324460</v>
      </c>
    </row>
    <row r="32" spans="1:6" s="14" customFormat="1" ht="17.25">
      <c r="A32" s="27" t="s">
        <v>19</v>
      </c>
      <c r="B32" s="74">
        <v>204085202</v>
      </c>
      <c r="C32" s="162"/>
      <c r="D32" s="74">
        <f>SUM(D25:D31)</f>
        <v>183241464</v>
      </c>
      <c r="E32" s="162"/>
      <c r="F32" s="74">
        <f>SUM(F25:F31)</f>
        <v>184019649</v>
      </c>
    </row>
    <row r="33" spans="1:7" s="14" customFormat="1" ht="18" thickBot="1">
      <c r="A33" s="25" t="s">
        <v>20</v>
      </c>
      <c r="B33" s="75">
        <v>499561037</v>
      </c>
      <c r="C33" s="162"/>
      <c r="D33" s="75">
        <f>+D32+D21</f>
        <v>515767360</v>
      </c>
      <c r="E33" s="162"/>
      <c r="F33" s="75">
        <f>+F32+F21</f>
        <v>531778947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68152750</v>
      </c>
      <c r="C37" s="157"/>
      <c r="D37" s="70">
        <v>77932566</v>
      </c>
      <c r="E37" s="157"/>
      <c r="F37" s="70">
        <v>78632395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89365969</v>
      </c>
      <c r="C39" s="157"/>
      <c r="D39" s="70">
        <v>59670402</v>
      </c>
      <c r="E39" s="157"/>
      <c r="F39" s="70">
        <v>71545956</v>
      </c>
    </row>
    <row r="40" spans="1:7" s="14" customFormat="1" ht="17.25">
      <c r="A40" s="21" t="s">
        <v>26</v>
      </c>
      <c r="B40" s="70">
        <v>42062345</v>
      </c>
      <c r="C40" s="157"/>
      <c r="D40" s="70">
        <v>52629451</v>
      </c>
      <c r="E40" s="157"/>
      <c r="F40" s="70">
        <v>52629451</v>
      </c>
    </row>
    <row r="41" spans="1:7" s="14" customFormat="1" ht="17.25">
      <c r="A41" s="21" t="s">
        <v>27</v>
      </c>
      <c r="B41" s="70">
        <v>74627182</v>
      </c>
      <c r="C41" s="157"/>
      <c r="D41" s="70">
        <v>85136859</v>
      </c>
      <c r="E41" s="157"/>
      <c r="F41" s="70">
        <v>85115329</v>
      </c>
    </row>
    <row r="42" spans="1:7" s="14" customFormat="1" ht="17.25">
      <c r="A42" s="21" t="s">
        <v>28</v>
      </c>
      <c r="B42" s="70">
        <v>2025385</v>
      </c>
      <c r="C42" s="157"/>
      <c r="D42" s="70">
        <v>3428106</v>
      </c>
      <c r="E42" s="157"/>
      <c r="F42" s="70">
        <v>3848076</v>
      </c>
    </row>
    <row r="43" spans="1:7" s="14" customFormat="1" ht="17.25">
      <c r="A43" s="27" t="s">
        <v>29</v>
      </c>
      <c r="B43" s="74">
        <v>276233631</v>
      </c>
      <c r="C43" s="162"/>
      <c r="D43" s="74">
        <f>SUM(D37:D42)</f>
        <v>278797384</v>
      </c>
      <c r="E43" s="162"/>
      <c r="F43" s="74">
        <f>SUM(F37:F42)</f>
        <v>291771207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41834135</v>
      </c>
      <c r="C46" s="157"/>
      <c r="D46" s="70">
        <v>44180073</v>
      </c>
      <c r="E46" s="157"/>
      <c r="F46" s="70">
        <v>44506988</v>
      </c>
    </row>
    <row r="47" spans="1:7" s="14" customFormat="1" ht="17.25">
      <c r="A47" s="21" t="s">
        <v>31</v>
      </c>
      <c r="B47" s="70">
        <v>403862</v>
      </c>
      <c r="C47" s="157"/>
      <c r="D47" s="70">
        <v>247958</v>
      </c>
      <c r="E47" s="157"/>
      <c r="F47" s="70">
        <v>209344</v>
      </c>
    </row>
    <row r="48" spans="1:7" s="14" customFormat="1" ht="17.25">
      <c r="A48" s="21" t="s">
        <v>32</v>
      </c>
      <c r="B48" s="70">
        <v>169814364</v>
      </c>
      <c r="C48" s="157"/>
      <c r="D48" s="70">
        <v>176150001</v>
      </c>
      <c r="E48" s="157"/>
      <c r="F48" s="70">
        <v>178379134</v>
      </c>
      <c r="G48" s="153"/>
    </row>
    <row r="49" spans="1:7" s="14" customFormat="1" ht="17.25" hidden="1">
      <c r="A49" s="21" t="s">
        <v>86</v>
      </c>
      <c r="B49" s="72">
        <v>336641</v>
      </c>
      <c r="C49" s="157"/>
      <c r="D49" s="72">
        <v>0</v>
      </c>
      <c r="E49" s="157"/>
      <c r="F49" s="70">
        <v>0</v>
      </c>
      <c r="G49" s="153"/>
    </row>
    <row r="50" spans="1:7" s="14" customFormat="1" ht="17.25">
      <c r="A50" s="21" t="s">
        <v>33</v>
      </c>
      <c r="B50" s="70">
        <v>1835053</v>
      </c>
      <c r="C50" s="157"/>
      <c r="D50" s="70">
        <v>6082703</v>
      </c>
      <c r="E50" s="162"/>
      <c r="F50" s="70">
        <v>7106551</v>
      </c>
      <c r="G50" s="153"/>
    </row>
    <row r="51" spans="1:7" s="14" customFormat="1" ht="17.25">
      <c r="A51" s="27" t="s">
        <v>34</v>
      </c>
      <c r="B51" s="74">
        <v>214224055</v>
      </c>
      <c r="C51" s="162"/>
      <c r="D51" s="74">
        <f>SUM(D46:D50)</f>
        <v>226660735</v>
      </c>
      <c r="E51" s="157"/>
      <c r="F51" s="74">
        <f>SUM(F46:F50)</f>
        <v>230202017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9079351</v>
      </c>
      <c r="C57" s="157"/>
      <c r="D57" s="73">
        <v>10285241</v>
      </c>
      <c r="E57" s="157"/>
      <c r="F57" s="70">
        <v>9781723</v>
      </c>
      <c r="G57" s="153"/>
    </row>
    <row r="58" spans="1:7" s="14" customFormat="1" ht="17.25">
      <c r="A58" s="27" t="s">
        <v>40</v>
      </c>
      <c r="B58" s="77">
        <v>9103351</v>
      </c>
      <c r="C58" s="162"/>
      <c r="D58" s="77">
        <f>SUM(D55:D57)</f>
        <v>10309241</v>
      </c>
      <c r="E58" s="162"/>
      <c r="F58" s="163">
        <f>SUM(F55:F57)</f>
        <v>9805723</v>
      </c>
    </row>
    <row r="59" spans="1:7" s="14" customFormat="1" ht="18" thickBot="1">
      <c r="A59" s="34" t="s">
        <v>41</v>
      </c>
      <c r="B59" s="78">
        <v>499561037</v>
      </c>
      <c r="C59" s="164"/>
      <c r="D59" s="78">
        <f>D43+D51+D58</f>
        <v>515767360</v>
      </c>
      <c r="E59" s="165"/>
      <c r="F59" s="78">
        <f>F43+F51+F58</f>
        <v>531778947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98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93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- 23 March 2016</vt:lpstr>
      <vt:lpstr>DEFERRED FRAN NOTES CHRG TO RES</vt:lpstr>
      <vt:lpstr>DEFERRED FRAN NOTES CHRG TO P&amp;L</vt:lpstr>
      <vt:lpstr>P&amp;L-DEFERRED FRAN NOTES CHRG </vt:lpstr>
      <vt:lpstr>Sheet1</vt:lpstr>
      <vt:lpstr>'balance sheet - 23 March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2016-02-18T20:06:22Z</cp:lastPrinted>
  <dcterms:created xsi:type="dcterms:W3CDTF">2009-02-04T22:27:27Z</dcterms:created>
  <dcterms:modified xsi:type="dcterms:W3CDTF">2016-04-13T13:36:54Z</dcterms:modified>
</cp:coreProperties>
</file>