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S RELEASES\Balance Sheet\"/>
    </mc:Choice>
  </mc:AlternateContent>
  <bookViews>
    <workbookView xWindow="0" yWindow="1935" windowWidth="15480" windowHeight="9780"/>
  </bookViews>
  <sheets>
    <sheet name="balance sheet - 09 March 2016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  <sheet name="Sheet1" sheetId="5" r:id="rId5"/>
  </sheets>
  <externalReferences>
    <externalReference r:id="rId6"/>
  </externalReferences>
  <definedNames>
    <definedName name="_xlnm.Print_Area" localSheetId="0">'balance sheet - 09 March 2016'!$A$9:$F$65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- 09 March 2016'!$A$8:$F$61</definedName>
  </definedNames>
  <calcPr calcId="152511"/>
</workbook>
</file>

<file path=xl/calcChain.xml><?xml version="1.0" encoding="utf-8"?>
<calcChain xmlns="http://schemas.openxmlformats.org/spreadsheetml/2006/main">
  <c r="F43" i="1" l="1"/>
  <c r="D58" i="1"/>
  <c r="D51" i="1"/>
  <c r="D43" i="1"/>
  <c r="D32" i="1"/>
  <c r="D21" i="1"/>
  <c r="D59" i="1" l="1"/>
  <c r="D33" i="1"/>
  <c r="C28" i="5" l="1"/>
  <c r="D28" i="5"/>
  <c r="E28" i="5"/>
  <c r="F28" i="5"/>
  <c r="B28" i="5"/>
  <c r="G27" i="5"/>
  <c r="G28" i="5" s="1"/>
  <c r="G26" i="5"/>
  <c r="G25" i="5"/>
  <c r="C22" i="5"/>
  <c r="D22" i="5"/>
  <c r="E22" i="5"/>
  <c r="E36" i="5" s="1"/>
  <c r="F22" i="5"/>
  <c r="B22" i="5"/>
  <c r="G21" i="5"/>
  <c r="G20" i="5"/>
  <c r="B37" i="5" l="1"/>
  <c r="G22" i="5"/>
  <c r="B36" i="5"/>
  <c r="D37" i="5" l="1"/>
  <c r="D36" i="5"/>
  <c r="F37" i="5" l="1"/>
  <c r="F36" i="5"/>
  <c r="F51" i="1" l="1"/>
  <c r="E39" i="4" l="1"/>
  <c r="E35" i="4"/>
  <c r="C31" i="4"/>
  <c r="D29" i="4"/>
  <c r="E29" i="4" s="1"/>
  <c r="D28" i="4"/>
  <c r="E28" i="4" s="1"/>
  <c r="D27" i="4"/>
  <c r="E27" i="4" s="1"/>
  <c r="D26" i="4"/>
  <c r="C22" i="4"/>
  <c r="D20" i="4"/>
  <c r="E20" i="4" s="1"/>
  <c r="D19" i="4"/>
  <c r="E19" i="4" s="1"/>
  <c r="D18" i="4"/>
  <c r="E18" i="4" s="1"/>
  <c r="D17" i="4"/>
  <c r="G60" i="3"/>
  <c r="G59" i="3"/>
  <c r="F58" i="3"/>
  <c r="F61" i="3" s="1"/>
  <c r="D58" i="3"/>
  <c r="D61" i="3" s="1"/>
  <c r="B58" i="3"/>
  <c r="B61" i="3" s="1"/>
  <c r="F53" i="3"/>
  <c r="D53" i="3"/>
  <c r="B53" i="3"/>
  <c r="F52" i="3"/>
  <c r="G52" i="3" s="1"/>
  <c r="F51" i="3"/>
  <c r="D51" i="3"/>
  <c r="B51" i="3"/>
  <c r="F50" i="3"/>
  <c r="D50" i="3"/>
  <c r="B50" i="3"/>
  <c r="G49" i="3"/>
  <c r="B49" i="3"/>
  <c r="F45" i="3"/>
  <c r="D45" i="3"/>
  <c r="B45" i="3"/>
  <c r="F44" i="3"/>
  <c r="D44" i="3"/>
  <c r="B44" i="3"/>
  <c r="F43" i="3"/>
  <c r="D43" i="3"/>
  <c r="B43" i="3"/>
  <c r="H42" i="3"/>
  <c r="H43" i="3" s="1"/>
  <c r="F42" i="3"/>
  <c r="D42" i="3"/>
  <c r="B42" i="3"/>
  <c r="F40" i="3"/>
  <c r="D40" i="3"/>
  <c r="B40" i="3"/>
  <c r="F34" i="3"/>
  <c r="D34" i="3"/>
  <c r="B34" i="3"/>
  <c r="G33" i="3"/>
  <c r="G32" i="3"/>
  <c r="F31" i="3"/>
  <c r="D31" i="3"/>
  <c r="B31" i="3"/>
  <c r="G30" i="3"/>
  <c r="F29" i="3"/>
  <c r="D29" i="3"/>
  <c r="B29" i="3"/>
  <c r="F28" i="3"/>
  <c r="D28" i="3"/>
  <c r="B28" i="3"/>
  <c r="G23" i="3"/>
  <c r="F22" i="3"/>
  <c r="D22" i="3"/>
  <c r="B22" i="3"/>
  <c r="F21" i="3"/>
  <c r="D21" i="3"/>
  <c r="B21" i="3"/>
  <c r="G61" i="2"/>
  <c r="G60" i="2"/>
  <c r="G59" i="2"/>
  <c r="F58" i="2"/>
  <c r="F62" i="2" s="1"/>
  <c r="D58" i="2"/>
  <c r="D62" i="2" s="1"/>
  <c r="B58" i="2"/>
  <c r="B62" i="2" s="1"/>
  <c r="F53" i="2"/>
  <c r="D53" i="2"/>
  <c r="B53" i="2"/>
  <c r="G52" i="2"/>
  <c r="F51" i="2"/>
  <c r="D51" i="2"/>
  <c r="B51" i="2"/>
  <c r="F50" i="2"/>
  <c r="D50" i="2"/>
  <c r="B50" i="2"/>
  <c r="G49" i="2"/>
  <c r="B49" i="2"/>
  <c r="F45" i="2"/>
  <c r="D45" i="2"/>
  <c r="B45" i="2"/>
  <c r="F44" i="2"/>
  <c r="D44" i="2"/>
  <c r="B44" i="2"/>
  <c r="F43" i="2"/>
  <c r="D43" i="2"/>
  <c r="B43" i="2"/>
  <c r="H42" i="2"/>
  <c r="H43" i="2" s="1"/>
  <c r="F42" i="2"/>
  <c r="D42" i="2"/>
  <c r="B42" i="2"/>
  <c r="F40" i="2"/>
  <c r="D40" i="2"/>
  <c r="B40" i="2"/>
  <c r="F34" i="2"/>
  <c r="D34" i="2"/>
  <c r="B34" i="2"/>
  <c r="G33" i="2"/>
  <c r="G32" i="2"/>
  <c r="F31" i="2"/>
  <c r="D31" i="2"/>
  <c r="B31" i="2"/>
  <c r="G30" i="2"/>
  <c r="F29" i="2"/>
  <c r="D29" i="2"/>
  <c r="B29" i="2"/>
  <c r="F28" i="2"/>
  <c r="D28" i="2"/>
  <c r="B28" i="2"/>
  <c r="G23" i="2"/>
  <c r="F22" i="2"/>
  <c r="D22" i="2"/>
  <c r="B22" i="2"/>
  <c r="F21" i="2"/>
  <c r="D21" i="2"/>
  <c r="B21" i="2"/>
  <c r="E67" i="1"/>
  <c r="F58" i="1"/>
  <c r="F59" i="1" s="1"/>
  <c r="F21" i="1"/>
  <c r="D22" i="4" l="1"/>
  <c r="F32" i="1"/>
  <c r="F33" i="1" s="1"/>
  <c r="B24" i="2"/>
  <c r="F24" i="2"/>
  <c r="D35" i="2"/>
  <c r="G31" i="2"/>
  <c r="B46" i="2"/>
  <c r="G40" i="2"/>
  <c r="G43" i="2"/>
  <c r="G44" i="2"/>
  <c r="B54" i="2"/>
  <c r="F54" i="2"/>
  <c r="G53" i="2"/>
  <c r="B24" i="3"/>
  <c r="F24" i="3"/>
  <c r="G28" i="3"/>
  <c r="G31" i="3"/>
  <c r="B46" i="3"/>
  <c r="F46" i="3"/>
  <c r="G44" i="3"/>
  <c r="B54" i="3"/>
  <c r="F54" i="3"/>
  <c r="E17" i="4"/>
  <c r="E22" i="4" s="1"/>
  <c r="D31" i="4"/>
  <c r="D24" i="2"/>
  <c r="G22" i="2"/>
  <c r="B35" i="2"/>
  <c r="F35" i="2"/>
  <c r="G29" i="2"/>
  <c r="G34" i="2"/>
  <c r="D46" i="2"/>
  <c r="G42" i="2"/>
  <c r="G45" i="2"/>
  <c r="D54" i="2"/>
  <c r="G51" i="2"/>
  <c r="D24" i="3"/>
  <c r="G22" i="3"/>
  <c r="B35" i="3"/>
  <c r="F35" i="3"/>
  <c r="G29" i="3"/>
  <c r="G34" i="3"/>
  <c r="D46" i="3"/>
  <c r="G42" i="3"/>
  <c r="G43" i="3"/>
  <c r="G45" i="3"/>
  <c r="D54" i="3"/>
  <c r="G51" i="3"/>
  <c r="G53" i="3"/>
  <c r="C33" i="4"/>
  <c r="C41" i="4" s="1"/>
  <c r="G28" i="2"/>
  <c r="F46" i="2"/>
  <c r="G58" i="2"/>
  <c r="G62" i="2" s="1"/>
  <c r="G21" i="3"/>
  <c r="D35" i="3"/>
  <c r="G40" i="3"/>
  <c r="G50" i="3"/>
  <c r="G58" i="3"/>
  <c r="G61" i="3" s="1"/>
  <c r="E26" i="4"/>
  <c r="E31" i="4" s="1"/>
  <c r="G21" i="2"/>
  <c r="G50" i="2"/>
  <c r="F63" i="2" l="1"/>
  <c r="F67" i="1"/>
  <c r="B36" i="3"/>
  <c r="F36" i="2"/>
  <c r="G24" i="2"/>
  <c r="D36" i="2"/>
  <c r="G54" i="2"/>
  <c r="E33" i="4"/>
  <c r="E41" i="4" s="1"/>
  <c r="F36" i="3"/>
  <c r="B36" i="2"/>
  <c r="G46" i="3"/>
  <c r="G24" i="3"/>
  <c r="D67" i="1"/>
  <c r="D33" i="4"/>
  <c r="D37" i="4" s="1"/>
  <c r="G35" i="3"/>
  <c r="B67" i="1"/>
  <c r="G54" i="3"/>
  <c r="C37" i="4"/>
  <c r="G46" i="2"/>
  <c r="B62" i="3"/>
  <c r="B70" i="3" s="1"/>
  <c r="F62" i="3"/>
  <c r="F70" i="3" s="1"/>
  <c r="B63" i="2"/>
  <c r="D62" i="3"/>
  <c r="D36" i="3"/>
  <c r="G35" i="2"/>
  <c r="D63" i="2"/>
  <c r="G63" i="2" s="1"/>
  <c r="G36" i="2" l="1"/>
  <c r="G62" i="3"/>
  <c r="B71" i="2"/>
  <c r="D41" i="4"/>
  <c r="D71" i="2"/>
  <c r="F71" i="2"/>
  <c r="E37" i="4"/>
  <c r="D70" i="3"/>
  <c r="G36" i="3"/>
</calcChain>
</file>

<file path=xl/sharedStrings.xml><?xml version="1.0" encoding="utf-8"?>
<sst xmlns="http://schemas.openxmlformats.org/spreadsheetml/2006/main" count="238" uniqueCount="101">
  <si>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</si>
  <si>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</si>
  <si>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</si>
  <si>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</si>
  <si>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</si>
  <si>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</si>
  <si>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</si>
  <si>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</si>
  <si>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</si>
  <si>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</si>
  <si>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</si>
  <si>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</si>
  <si>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</si>
  <si>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</si>
  <si>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</si>
  <si>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</si>
  <si>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</si>
  <si>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</si>
  <si>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</si>
  <si>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</si>
  <si>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</si>
  <si>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</si>
  <si>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</si>
  <si>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</si>
  <si>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</si>
  <si>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</si>
  <si>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</si>
  <si>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</si>
  <si>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</si>
  <si>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</si>
  <si>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</si>
  <si>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</si>
  <si>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</si>
  <si>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</si>
  <si>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</si>
  <si>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</si>
  <si>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</si>
  <si>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</si>
  <si>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</si>
  <si>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</si>
  <si>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</si>
  <si>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</si>
  <si>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</si>
  <si>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</si>
  <si>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</si>
  <si>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</si>
  <si>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</si>
  <si>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</si>
  <si>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</si>
  <si>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</si>
  <si>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</si>
  <si>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</si>
  <si>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</si>
  <si>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</si>
  <si>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</si>
  <si>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</si>
  <si>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</si>
  <si>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</si>
  <si>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</si>
  <si>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</si>
  <si>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</si>
  <si>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</si>
  <si>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</si>
  <si>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</si>
  <si>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</si>
  <si>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</si>
  <si>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</si>
  <si>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</si>
  <si>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</si>
  <si>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</si>
  <si>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</si>
  <si>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</si>
  <si>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</si>
  <si>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</si>
  <si>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</si>
  <si>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</si>
  <si>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</si>
  <si>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</si>
  <si>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</si>
  <si>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</si>
  <si>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</si>
  <si>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</si>
  <si>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</si>
  <si>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</si>
  <si>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t xml:space="preserve">      Advances and Other GOJ Receivables *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</si>
  <si>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Government.</t>
    </r>
  </si>
  <si>
    <t xml:space="preserve">   Amounts Due to Government of Jamaica </t>
  </si>
  <si>
    <t>28 MAY</t>
  </si>
  <si>
    <t>11 JUN</t>
  </si>
  <si>
    <t>29May14-11Jun14</t>
  </si>
  <si>
    <t>As At 11 JUNE 2014</t>
  </si>
  <si>
    <t>12 JUNE</t>
  </si>
  <si>
    <r>
      <t xml:space="preserve">* </t>
    </r>
    <r>
      <rPr>
        <sz val="12"/>
        <rFont val="Arial Unicode MS"/>
        <family val="2"/>
      </rPr>
      <t>The year to date loss of $0.63bn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</si>
  <si>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</si>
  <si>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t>24 FEBRUARY</t>
  </si>
  <si>
    <t>As At 09 MARCH 2016</t>
  </si>
  <si>
    <t>11 MARCH</t>
  </si>
  <si>
    <t>09 MARCH</t>
  </si>
  <si>
    <r>
      <t xml:space="preserve">* </t>
    </r>
    <r>
      <rPr>
        <sz val="12"/>
        <rFont val="Arial Unicode MS"/>
        <family val="2"/>
      </rPr>
      <t>The year to date loss of $0.44bn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</si>
  <si>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</si>
  <si>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23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</si>
</sst>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65" formatCode="#,##0.00000;\-#,##0.00000"/>
  </numFmts>
  <fonts count="24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2"/>
      <color rgb="FF0000FF"/>
      <name val="Arial Unicode MS"/>
      <family val="2"/>
    </font>
    <font>
      <b/>
      <sz val="14"/>
      <color indexed="12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0"/>
        <bgColor indexed="8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2" borderId="0"/>
  </cellStyleXfs>
  <cellXfs count="176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4" fillId="12" borderId="1" xfId="0" applyNumberFormat="1" applyFont="1" applyFill="1" applyBorder="1" applyAlignment="1">
      <alignment horizontal="centerContinuous"/>
    </xf>
    <xf numFmtId="37" fontId="5" fillId="12" borderId="3" xfId="0" applyNumberFormat="1" applyFont="1" applyFill="1" applyBorder="1" applyAlignment="1">
      <alignment horizontal="centerContinuous"/>
    </xf>
    <xf numFmtId="37" fontId="5" fillId="12" borderId="2" xfId="0" applyNumberFormat="1" applyFont="1" applyFill="1" applyBorder="1" applyAlignment="1">
      <alignment horizontal="centerContinuous"/>
    </xf>
    <xf numFmtId="37" fontId="4" fillId="12" borderId="4" xfId="0" applyNumberFormat="1" applyFont="1" applyFill="1" applyBorder="1" applyAlignment="1">
      <alignment horizontal="centerContinuous"/>
    </xf>
    <xf numFmtId="37" fontId="5" fillId="12" borderId="5" xfId="0" applyNumberFormat="1" applyFont="1" applyFill="1" applyBorder="1" applyAlignment="1">
      <alignment horizontal="centerContinuous"/>
    </xf>
    <xf numFmtId="37" fontId="5" fillId="12" borderId="0" xfId="0" applyNumberFormat="1" applyFont="1" applyFill="1" applyBorder="1" applyAlignment="1">
      <alignment horizontal="centerContinuous"/>
    </xf>
    <xf numFmtId="37" fontId="4" fillId="5" borderId="4" xfId="0" applyNumberFormat="1" applyFont="1" applyFill="1" applyBorder="1" applyAlignment="1">
      <alignment horizontal="centerContinuous"/>
    </xf>
    <xf numFmtId="37" fontId="6" fillId="12" borderId="6" xfId="0" applyNumberFormat="1" applyFont="1" applyFill="1" applyBorder="1"/>
    <xf numFmtId="37" fontId="6" fillId="12" borderId="7" xfId="0" applyNumberFormat="1" applyFont="1" applyFill="1" applyBorder="1"/>
    <xf numFmtId="37" fontId="6" fillId="12" borderId="8" xfId="0" applyNumberFormat="1" applyFont="1" applyFill="1" applyBorder="1"/>
    <xf numFmtId="165" fontId="6" fillId="2" borderId="0" xfId="0" applyNumberFormat="1" applyFont="1" applyFill="1"/>
    <xf numFmtId="37" fontId="10" fillId="5" borderId="46" xfId="0" applyNumberFormat="1" applyFont="1" applyFill="1" applyBorder="1" applyProtection="1">
      <protection hidden="1"/>
    </xf>
    <xf numFmtId="37" fontId="6" fillId="0" borderId="19" xfId="0" applyNumberFormat="1" applyFont="1" applyFill="1" applyBorder="1"/>
    <xf numFmtId="37" fontId="6" fillId="12" borderId="0" xfId="0" applyNumberFormat="1" applyFont="1" applyFill="1" applyBorder="1"/>
    <xf numFmtId="37" fontId="6" fillId="12" borderId="0" xfId="0" applyNumberFormat="1" applyFont="1" applyFill="1" applyBorder="1" applyProtection="1">
      <protection hidden="1"/>
    </xf>
    <xf numFmtId="37" fontId="9" fillId="12" borderId="0" xfId="0" applyNumberFormat="1" applyFont="1" applyFill="1" applyBorder="1" applyProtection="1">
      <protection hidden="1"/>
    </xf>
    <xf numFmtId="49" fontId="9" fillId="12" borderId="0" xfId="0" applyNumberFormat="1" applyFont="1" applyFill="1" applyBorder="1" applyAlignment="1" applyProtection="1">
      <alignment horizontal="center"/>
      <protection hidden="1"/>
    </xf>
    <xf numFmtId="37" fontId="5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Alignment="1" applyProtection="1">
      <alignment horizontal="right"/>
      <protection hidden="1"/>
    </xf>
    <xf numFmtId="37" fontId="10" fillId="12" borderId="0" xfId="0" applyNumberFormat="1" applyFont="1" applyFill="1" applyBorder="1" applyProtection="1">
      <protection hidden="1"/>
    </xf>
    <xf numFmtId="37" fontId="10" fillId="5" borderId="47" xfId="0" applyNumberFormat="1" applyFont="1" applyFill="1" applyBorder="1" applyProtection="1">
      <protection hidden="1"/>
    </xf>
    <xf numFmtId="37" fontId="10" fillId="12" borderId="13" xfId="0" applyNumberFormat="1" applyFont="1" applyFill="1" applyBorder="1" applyProtection="1">
      <protection hidden="1"/>
    </xf>
    <xf numFmtId="37" fontId="10" fillId="12" borderId="14" xfId="0" applyNumberFormat="1" applyFont="1" applyFill="1" applyBorder="1" applyProtection="1">
      <protection hidden="1"/>
    </xf>
    <xf numFmtId="0" fontId="22" fillId="5" borderId="19" xfId="0" applyNumberFormat="1" applyFont="1" applyFill="1" applyBorder="1" applyAlignment="1">
      <alignment horizontal="center"/>
    </xf>
    <xf numFmtId="37" fontId="22" fillId="12" borderId="2" xfId="0" applyNumberFormat="1" applyFont="1" applyFill="1" applyBorder="1" applyAlignment="1">
      <alignment horizontal="center"/>
    </xf>
    <xf numFmtId="37" fontId="22" fillId="12" borderId="0" xfId="0" applyNumberFormat="1" applyFont="1" applyFill="1" applyBorder="1" applyAlignment="1">
      <alignment horizontal="center"/>
    </xf>
    <xf numFmtId="16" fontId="22" fillId="5" borderId="19" xfId="0" quotePrefix="1" applyNumberFormat="1" applyFont="1" applyFill="1" applyBorder="1" applyAlignment="1">
      <alignment horizontal="center"/>
    </xf>
    <xf numFmtId="37" fontId="22" fillId="12" borderId="0" xfId="0" applyNumberFormat="1" applyFont="1" applyFill="1" applyBorder="1"/>
    <xf numFmtId="37" fontId="22" fillId="5" borderId="19" xfId="0" applyNumberFormat="1" applyFont="1" applyFill="1" applyBorder="1" applyAlignment="1">
      <alignment horizontal="center"/>
    </xf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  <xf numFmtId="37" fontId="23" fillId="2" borderId="0" xfId="0" applyNumberFormat="1" applyFont="1" applyFill="1" applyBorder="1"/>
    <xf numFmtId="49" fontId="23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1200150</xdr:colOff>
      <xdr:row>5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showOutlineSymbols="0" topLeftCell="A40" zoomScaleNormal="100" zoomScaleSheetLayoutView="75" workbookViewId="0">
      <selection activeCell="B72" sqref="B72"/>
    </sheetView>
  </sheetViews>
  <sheetFormatPr defaultColWidth="11.44140625"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5546875" customWidth="1"/>
    <col min="7" max="7" width="19.6640625" bestFit="1" customWidth="1"/>
    <col min="8" max="8" width="14.44140625" bestFit="1" customWidth="1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6" customHeight="1">
      <c r="A5" s="3"/>
      <c r="B5" s="4"/>
      <c r="C5" s="4"/>
      <c r="D5" s="4"/>
      <c r="F5" s="4"/>
    </row>
    <row r="6" spans="1:6" ht="18.75">
      <c r="A6" s="174" t="s">
        <v>99</v>
      </c>
      <c r="B6" s="4"/>
      <c r="C6" s="4"/>
      <c r="D6" s="4"/>
      <c r="F6" s="4"/>
    </row>
    <row r="7" spans="1:6" ht="16.5" customHeight="1">
      <c r="A7" s="175" t="s">
        <v>100</v>
      </c>
      <c r="B7" s="4"/>
      <c r="C7" s="4"/>
      <c r="D7" s="4"/>
      <c r="F7" s="4"/>
    </row>
    <row r="8" spans="1:6" ht="15.75">
      <c r="A8" s="8"/>
      <c r="B8" s="9"/>
      <c r="C8" s="10"/>
      <c r="D8" s="9"/>
      <c r="E8" s="10"/>
      <c r="F8" s="9"/>
    </row>
    <row r="9" spans="1:6" s="14" customFormat="1" ht="20.25">
      <c r="A9" s="143" t="s">
        <v>1</v>
      </c>
      <c r="B9" s="144"/>
      <c r="C9" s="145"/>
      <c r="D9" s="144"/>
      <c r="E9" s="145"/>
      <c r="F9" s="144"/>
    </row>
    <row r="10" spans="1:6" s="14" customFormat="1" ht="20.25">
      <c r="A10" s="146" t="s">
        <v>2</v>
      </c>
      <c r="B10" s="147"/>
      <c r="C10" s="148"/>
      <c r="D10" s="147"/>
      <c r="E10" s="148"/>
      <c r="F10" s="147"/>
    </row>
    <row r="11" spans="1:6" s="14" customFormat="1" ht="20.25">
      <c r="A11" s="149" t="s">
        <v>95</v>
      </c>
      <c r="B11" s="147"/>
      <c r="C11" s="148"/>
      <c r="D11" s="147"/>
      <c r="E11" s="148"/>
      <c r="F11" s="147"/>
    </row>
    <row r="12" spans="1:6" s="14" customFormat="1" ht="17.25">
      <c r="A12" s="150" t="s">
        <v>3</v>
      </c>
      <c r="B12" s="151"/>
      <c r="C12" s="151"/>
      <c r="D12" s="151"/>
      <c r="E12" s="151"/>
      <c r="F12" s="152"/>
    </row>
    <row r="13" spans="1:6" s="14" customFormat="1" ht="17.25">
      <c r="A13" s="21"/>
      <c r="B13" s="166">
        <v>2015</v>
      </c>
      <c r="C13" s="167"/>
      <c r="D13" s="166">
        <v>2016</v>
      </c>
      <c r="E13" s="168"/>
      <c r="F13" s="166">
        <v>2016</v>
      </c>
    </row>
    <row r="14" spans="1:6" s="14" customFormat="1" ht="17.25">
      <c r="A14" s="21"/>
      <c r="B14" s="169" t="s">
        <v>96</v>
      </c>
      <c r="C14" s="170"/>
      <c r="D14" s="169" t="s">
        <v>94</v>
      </c>
      <c r="E14" s="170"/>
      <c r="F14" s="169" t="s">
        <v>97</v>
      </c>
    </row>
    <row r="15" spans="1:6" s="14" customFormat="1" ht="17.25">
      <c r="A15" s="21"/>
      <c r="B15" s="171" t="s">
        <v>5</v>
      </c>
      <c r="C15" s="170"/>
      <c r="D15" s="171" t="s">
        <v>5</v>
      </c>
      <c r="E15" s="170"/>
      <c r="F15" s="171" t="s">
        <v>5</v>
      </c>
    </row>
    <row r="16" spans="1:6" s="14" customFormat="1" ht="17.25">
      <c r="A16" s="25" t="s">
        <v>6</v>
      </c>
      <c r="B16" s="69"/>
      <c r="C16" s="26"/>
      <c r="D16" s="69"/>
      <c r="E16" s="26"/>
      <c r="F16" s="155"/>
    </row>
    <row r="17" spans="1:6" s="14" customFormat="1" ht="17.25">
      <c r="A17" s="27" t="s">
        <v>7</v>
      </c>
      <c r="B17" s="69"/>
      <c r="C17" s="156"/>
      <c r="D17" s="69"/>
      <c r="E17" s="156"/>
      <c r="F17" s="69"/>
    </row>
    <row r="18" spans="1:6" s="14" customFormat="1" ht="17.25">
      <c r="A18" s="21" t="s">
        <v>8</v>
      </c>
      <c r="B18" s="70">
        <v>21629924</v>
      </c>
      <c r="C18" s="157"/>
      <c r="D18" s="70">
        <v>7691417</v>
      </c>
      <c r="E18" s="157"/>
      <c r="F18" s="70">
        <v>6594592</v>
      </c>
    </row>
    <row r="19" spans="1:6" s="14" customFormat="1" ht="17.25">
      <c r="A19" s="21" t="s">
        <v>9</v>
      </c>
      <c r="B19" s="70">
        <v>225111774</v>
      </c>
      <c r="C19" s="157"/>
      <c r="D19" s="70">
        <v>285773199</v>
      </c>
      <c r="E19" s="157"/>
      <c r="F19" s="70">
        <v>295630670</v>
      </c>
    </row>
    <row r="20" spans="1:6" s="14" customFormat="1" ht="17.25">
      <c r="A20" s="21" t="s">
        <v>42</v>
      </c>
      <c r="B20" s="70">
        <v>29256021</v>
      </c>
      <c r="C20" s="157"/>
      <c r="D20" s="70">
        <v>30213394</v>
      </c>
      <c r="E20" s="157"/>
      <c r="F20" s="70">
        <v>30300634</v>
      </c>
    </row>
    <row r="21" spans="1:6" s="14" customFormat="1" ht="17.25">
      <c r="A21" s="27" t="s">
        <v>10</v>
      </c>
      <c r="B21" s="71">
        <v>275997719</v>
      </c>
      <c r="C21" s="158"/>
      <c r="D21" s="71">
        <f>+D18+D19+D20</f>
        <v>323678010</v>
      </c>
      <c r="E21" s="158"/>
      <c r="F21" s="71">
        <f>+F18+F19+F20</f>
        <v>332525896</v>
      </c>
    </row>
    <row r="22" spans="1:6" s="14" customFormat="1" ht="17.25">
      <c r="A22" s="21"/>
      <c r="B22" s="70"/>
      <c r="C22" s="157"/>
      <c r="D22" s="70"/>
      <c r="E22" s="157"/>
      <c r="F22" s="70"/>
    </row>
    <row r="23" spans="1:6" s="14" customFormat="1" ht="17.25">
      <c r="A23" s="27" t="s">
        <v>11</v>
      </c>
      <c r="B23" s="70"/>
      <c r="C23" s="157"/>
      <c r="D23" s="70"/>
      <c r="E23" s="157"/>
      <c r="F23" s="70"/>
    </row>
    <row r="24" spans="1:6" s="14" customFormat="1" ht="17.25">
      <c r="A24" s="21" t="s">
        <v>12</v>
      </c>
      <c r="B24" s="70" t="s">
        <v>13</v>
      </c>
      <c r="C24" s="157"/>
      <c r="D24" s="70" t="s">
        <v>13</v>
      </c>
      <c r="E24" s="157"/>
      <c r="F24" s="70" t="s">
        <v>13</v>
      </c>
    </row>
    <row r="25" spans="1:6" s="14" customFormat="1" ht="17.25">
      <c r="A25" s="21" t="s">
        <v>44</v>
      </c>
      <c r="B25" s="70">
        <v>122924784</v>
      </c>
      <c r="C25" s="157"/>
      <c r="D25" s="70">
        <v>116080981</v>
      </c>
      <c r="E25" s="157"/>
      <c r="F25" s="70">
        <v>116080981</v>
      </c>
    </row>
    <row r="26" spans="1:6" s="14" customFormat="1" ht="17.25" hidden="1">
      <c r="A26" s="21" t="s">
        <v>14</v>
      </c>
      <c r="B26" s="70">
        <v>0</v>
      </c>
      <c r="C26" s="157"/>
      <c r="D26" s="70">
        <v>0</v>
      </c>
      <c r="E26" s="157"/>
      <c r="F26" s="70">
        <v>0</v>
      </c>
    </row>
    <row r="27" spans="1:6" s="14" customFormat="1" ht="17.25" hidden="1">
      <c r="A27" s="21" t="s">
        <v>15</v>
      </c>
      <c r="B27" s="70">
        <v>0</v>
      </c>
      <c r="C27" s="157"/>
      <c r="D27" s="70">
        <v>0</v>
      </c>
      <c r="E27" s="157"/>
      <c r="F27" s="70">
        <v>0</v>
      </c>
    </row>
    <row r="28" spans="1:6" s="14" customFormat="1" ht="17.25">
      <c r="A28" s="21" t="s">
        <v>84</v>
      </c>
      <c r="B28" s="72">
        <v>26646139</v>
      </c>
      <c r="C28" s="159"/>
      <c r="D28" s="72">
        <v>28416152</v>
      </c>
      <c r="E28" s="157"/>
      <c r="F28" s="70">
        <v>28589328</v>
      </c>
    </row>
    <row r="29" spans="1:6" s="14" customFormat="1" ht="17.25" customHeight="1">
      <c r="A29" s="21" t="s">
        <v>16</v>
      </c>
      <c r="B29" s="70">
        <v>35283553</v>
      </c>
      <c r="C29" s="160"/>
      <c r="D29" s="70">
        <v>3589107</v>
      </c>
      <c r="E29" s="161"/>
      <c r="F29" s="70">
        <v>5589107</v>
      </c>
    </row>
    <row r="30" spans="1:6" s="14" customFormat="1" ht="17.25" hidden="1">
      <c r="A30" s="21" t="s">
        <v>17</v>
      </c>
      <c r="B30" s="70">
        <v>0</v>
      </c>
      <c r="C30" s="157"/>
      <c r="D30" s="70">
        <v>0</v>
      </c>
      <c r="E30" s="157"/>
      <c r="F30" s="70">
        <v>0</v>
      </c>
    </row>
    <row r="31" spans="1:6" s="14" customFormat="1" ht="17.25">
      <c r="A31" s="21" t="s">
        <v>18</v>
      </c>
      <c r="B31" s="73">
        <v>27262481</v>
      </c>
      <c r="C31" s="157"/>
      <c r="D31" s="73">
        <v>32711324</v>
      </c>
      <c r="E31" s="157"/>
      <c r="F31" s="70">
        <v>32982048</v>
      </c>
    </row>
    <row r="32" spans="1:6" s="14" customFormat="1" ht="17.25">
      <c r="A32" s="27" t="s">
        <v>19</v>
      </c>
      <c r="B32" s="74">
        <v>212116957</v>
      </c>
      <c r="C32" s="162"/>
      <c r="D32" s="74">
        <f>SUM(D25:D31)</f>
        <v>180797564</v>
      </c>
      <c r="E32" s="162"/>
      <c r="F32" s="74">
        <f>SUM(F25:F31)</f>
        <v>183241464</v>
      </c>
    </row>
    <row r="33" spans="1:7" s="14" customFormat="1" ht="18" thickBot="1">
      <c r="A33" s="25" t="s">
        <v>20</v>
      </c>
      <c r="B33" s="75">
        <v>488114676</v>
      </c>
      <c r="C33" s="162"/>
      <c r="D33" s="75">
        <f>+D32+D21</f>
        <v>504475574</v>
      </c>
      <c r="E33" s="162"/>
      <c r="F33" s="75">
        <f>+F32+F21</f>
        <v>515767360</v>
      </c>
    </row>
    <row r="34" spans="1:7" s="14" customFormat="1" ht="18" thickTop="1">
      <c r="A34" s="21"/>
      <c r="B34" s="70"/>
      <c r="C34" s="157"/>
      <c r="D34" s="70"/>
      <c r="E34" s="157"/>
      <c r="F34" s="70"/>
    </row>
    <row r="35" spans="1:7" s="14" customFormat="1" ht="17.25">
      <c r="A35" s="25" t="s">
        <v>21</v>
      </c>
      <c r="B35" s="70"/>
      <c r="C35" s="157"/>
      <c r="D35" s="70"/>
      <c r="E35" s="157"/>
      <c r="F35" s="70"/>
    </row>
    <row r="36" spans="1:7" s="14" customFormat="1" ht="17.25">
      <c r="A36" s="27" t="s">
        <v>22</v>
      </c>
      <c r="B36" s="76"/>
      <c r="C36" s="157"/>
      <c r="D36" s="76"/>
      <c r="E36" s="157"/>
      <c r="F36" s="76"/>
    </row>
    <row r="37" spans="1:7" s="14" customFormat="1" ht="17.25">
      <c r="A37" s="21" t="s">
        <v>23</v>
      </c>
      <c r="B37" s="70">
        <v>67481711</v>
      </c>
      <c r="C37" s="157"/>
      <c r="D37" s="70">
        <v>77303287</v>
      </c>
      <c r="E37" s="157"/>
      <c r="F37" s="70">
        <v>77932566</v>
      </c>
    </row>
    <row r="38" spans="1:7" s="14" customFormat="1" ht="17.25">
      <c r="A38" s="21" t="s">
        <v>24</v>
      </c>
      <c r="B38" s="76"/>
      <c r="C38" s="157"/>
      <c r="D38" s="76"/>
      <c r="E38" s="157"/>
      <c r="F38" s="76"/>
    </row>
    <row r="39" spans="1:7" s="14" customFormat="1" ht="17.25">
      <c r="A39" s="21" t="s">
        <v>25</v>
      </c>
      <c r="B39" s="70">
        <v>72453178</v>
      </c>
      <c r="C39" s="157"/>
      <c r="D39" s="70">
        <v>45048793</v>
      </c>
      <c r="E39" s="157"/>
      <c r="F39" s="70">
        <v>59670402</v>
      </c>
    </row>
    <row r="40" spans="1:7" s="14" customFormat="1" ht="17.25">
      <c r="A40" s="21" t="s">
        <v>26</v>
      </c>
      <c r="B40" s="70">
        <v>43417212</v>
      </c>
      <c r="C40" s="157"/>
      <c r="D40" s="70">
        <v>52629451</v>
      </c>
      <c r="E40" s="157"/>
      <c r="F40" s="70">
        <v>52629451</v>
      </c>
    </row>
    <row r="41" spans="1:7" s="14" customFormat="1" ht="17.25">
      <c r="A41" s="21" t="s">
        <v>27</v>
      </c>
      <c r="B41" s="70">
        <v>75229391</v>
      </c>
      <c r="C41" s="157"/>
      <c r="D41" s="70">
        <v>83403600</v>
      </c>
      <c r="E41" s="157"/>
      <c r="F41" s="70">
        <v>85136859</v>
      </c>
    </row>
    <row r="42" spans="1:7" s="14" customFormat="1" ht="17.25">
      <c r="A42" s="21" t="s">
        <v>28</v>
      </c>
      <c r="B42" s="70">
        <v>3251080</v>
      </c>
      <c r="C42" s="157"/>
      <c r="D42" s="70">
        <v>4047331</v>
      </c>
      <c r="E42" s="157"/>
      <c r="F42" s="70">
        <v>3428106</v>
      </c>
    </row>
    <row r="43" spans="1:7" s="14" customFormat="1" ht="17.25">
      <c r="A43" s="27" t="s">
        <v>29</v>
      </c>
      <c r="B43" s="74">
        <v>261832572</v>
      </c>
      <c r="C43" s="162"/>
      <c r="D43" s="74">
        <f>SUM(D37:D42)</f>
        <v>262432462</v>
      </c>
      <c r="E43" s="162"/>
      <c r="F43" s="74">
        <f>SUM(F37:F42)</f>
        <v>278797384</v>
      </c>
    </row>
    <row r="44" spans="1:7" s="14" customFormat="1" ht="17.25">
      <c r="A44" s="33"/>
      <c r="B44" s="70"/>
      <c r="C44" s="157"/>
      <c r="D44" s="70"/>
      <c r="E44" s="157"/>
      <c r="F44" s="70"/>
    </row>
    <row r="45" spans="1:7" s="14" customFormat="1" ht="17.25">
      <c r="A45" s="27" t="s">
        <v>30</v>
      </c>
      <c r="B45" s="70"/>
      <c r="C45" s="157"/>
      <c r="D45" s="70"/>
      <c r="E45" s="157"/>
      <c r="F45" s="70"/>
    </row>
    <row r="46" spans="1:7" s="14" customFormat="1" ht="17.25">
      <c r="A46" s="21" t="s">
        <v>43</v>
      </c>
      <c r="B46" s="70">
        <v>41461568</v>
      </c>
      <c r="C46" s="157"/>
      <c r="D46" s="70">
        <v>44052873</v>
      </c>
      <c r="E46" s="157"/>
      <c r="F46" s="70">
        <v>44180073</v>
      </c>
    </row>
    <row r="47" spans="1:7" s="14" customFormat="1" ht="17.25">
      <c r="A47" s="21" t="s">
        <v>31</v>
      </c>
      <c r="B47" s="70">
        <v>484072</v>
      </c>
      <c r="C47" s="157"/>
      <c r="D47" s="70">
        <v>357464</v>
      </c>
      <c r="E47" s="157"/>
      <c r="F47" s="70">
        <v>247958</v>
      </c>
    </row>
    <row r="48" spans="1:7" s="14" customFormat="1" ht="17.25">
      <c r="A48" s="21" t="s">
        <v>32</v>
      </c>
      <c r="B48" s="70">
        <v>173463023</v>
      </c>
      <c r="C48" s="157"/>
      <c r="D48" s="70">
        <v>181424319</v>
      </c>
      <c r="E48" s="157"/>
      <c r="F48" s="70">
        <v>176150001</v>
      </c>
      <c r="G48" s="153"/>
    </row>
    <row r="49" spans="1:7" s="14" customFormat="1" ht="17.25" hidden="1">
      <c r="A49" s="21" t="s">
        <v>86</v>
      </c>
      <c r="B49" s="72">
        <v>697371</v>
      </c>
      <c r="C49" s="157"/>
      <c r="D49" s="72">
        <v>0</v>
      </c>
      <c r="E49" s="157"/>
      <c r="F49" s="70">
        <v>0</v>
      </c>
      <c r="G49" s="153"/>
    </row>
    <row r="50" spans="1:7" s="14" customFormat="1" ht="17.25">
      <c r="A50" s="21" t="s">
        <v>33</v>
      </c>
      <c r="B50" s="70">
        <v>1070057</v>
      </c>
      <c r="C50" s="157"/>
      <c r="D50" s="70">
        <v>5896678</v>
      </c>
      <c r="E50" s="162"/>
      <c r="F50" s="70">
        <v>6082703</v>
      </c>
      <c r="G50" s="153"/>
    </row>
    <row r="51" spans="1:7" s="14" customFormat="1" ht="17.25">
      <c r="A51" s="27" t="s">
        <v>34</v>
      </c>
      <c r="B51" s="74">
        <v>217176091</v>
      </c>
      <c r="C51" s="162"/>
      <c r="D51" s="74">
        <f>SUM(D46:D50)</f>
        <v>231731334</v>
      </c>
      <c r="E51" s="157"/>
      <c r="F51" s="74">
        <f>SUM(F46:F50)</f>
        <v>226660735</v>
      </c>
      <c r="G51" s="153"/>
    </row>
    <row r="52" spans="1:7" s="14" customFormat="1" ht="17.25">
      <c r="A52" s="21"/>
      <c r="B52" s="70"/>
      <c r="C52" s="157"/>
      <c r="D52" s="70"/>
      <c r="E52" s="157"/>
      <c r="F52" s="70"/>
      <c r="G52" s="153"/>
    </row>
    <row r="53" spans="1:7" s="14" customFormat="1" ht="17.25">
      <c r="A53" s="27" t="s">
        <v>35</v>
      </c>
      <c r="B53" s="70"/>
      <c r="C53" s="157"/>
      <c r="D53" s="70"/>
      <c r="E53" s="157"/>
      <c r="F53" s="70"/>
      <c r="G53" s="153"/>
    </row>
    <row r="54" spans="1:7" s="14" customFormat="1" ht="17.25">
      <c r="A54" s="21" t="s">
        <v>36</v>
      </c>
      <c r="B54" s="70"/>
      <c r="C54" s="157"/>
      <c r="D54" s="70"/>
      <c r="E54" s="157"/>
      <c r="F54" s="70"/>
      <c r="G54" s="153"/>
    </row>
    <row r="55" spans="1:7" s="14" customFormat="1" ht="17.25">
      <c r="A55" s="21" t="s">
        <v>37</v>
      </c>
      <c r="B55" s="70">
        <v>4000</v>
      </c>
      <c r="C55" s="157"/>
      <c r="D55" s="70">
        <v>4000</v>
      </c>
      <c r="E55" s="157"/>
      <c r="F55" s="70">
        <v>4000</v>
      </c>
      <c r="G55" s="153"/>
    </row>
    <row r="56" spans="1:7" s="14" customFormat="1" ht="17.25">
      <c r="A56" s="21" t="s">
        <v>38</v>
      </c>
      <c r="B56" s="70">
        <v>20000</v>
      </c>
      <c r="C56" s="157"/>
      <c r="D56" s="70">
        <v>20000</v>
      </c>
      <c r="E56" s="157"/>
      <c r="F56" s="70">
        <v>20000</v>
      </c>
      <c r="G56" s="153"/>
    </row>
    <row r="57" spans="1:7" s="14" customFormat="1" ht="17.25">
      <c r="A57" s="21" t="s">
        <v>39</v>
      </c>
      <c r="B57" s="73">
        <v>9082013</v>
      </c>
      <c r="C57" s="157"/>
      <c r="D57" s="73">
        <v>10287778</v>
      </c>
      <c r="E57" s="157"/>
      <c r="F57" s="70">
        <v>10285241</v>
      </c>
      <c r="G57" s="153"/>
    </row>
    <row r="58" spans="1:7" s="14" customFormat="1" ht="17.25">
      <c r="A58" s="27" t="s">
        <v>40</v>
      </c>
      <c r="B58" s="77">
        <v>9106013</v>
      </c>
      <c r="C58" s="162"/>
      <c r="D58" s="77">
        <f>SUM(D55:D57)</f>
        <v>10311778</v>
      </c>
      <c r="E58" s="162"/>
      <c r="F58" s="163">
        <f>SUM(F55:F57)</f>
        <v>10309241</v>
      </c>
    </row>
    <row r="59" spans="1:7" s="14" customFormat="1" ht="18" thickBot="1">
      <c r="A59" s="34" t="s">
        <v>41</v>
      </c>
      <c r="B59" s="78">
        <v>488114676</v>
      </c>
      <c r="C59" s="164"/>
      <c r="D59" s="78">
        <f>D43+D51+D58</f>
        <v>504475574</v>
      </c>
      <c r="E59" s="165"/>
      <c r="F59" s="78">
        <f>F43+F51+F58</f>
        <v>515767360</v>
      </c>
    </row>
    <row r="60" spans="1:7" s="14" customFormat="1" ht="18" thickTop="1">
      <c r="A60" s="21"/>
      <c r="B60" s="46"/>
      <c r="C60" s="26"/>
      <c r="D60" s="37"/>
      <c r="E60" s="37"/>
      <c r="F60" s="38"/>
    </row>
    <row r="61" spans="1:7" s="14" customFormat="1" ht="15" customHeight="1">
      <c r="A61" s="18"/>
      <c r="B61" s="19"/>
      <c r="C61" s="39"/>
      <c r="D61" s="19"/>
      <c r="E61" s="39"/>
      <c r="F61" s="20"/>
    </row>
    <row r="62" spans="1:7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7" s="14" customFormat="1" ht="17.25">
      <c r="A63" s="48" t="s">
        <v>98</v>
      </c>
      <c r="B63" s="40"/>
      <c r="C63" s="41"/>
      <c r="D63" s="42"/>
      <c r="E63" s="40"/>
      <c r="F63" s="42"/>
    </row>
    <row r="64" spans="1:7" s="14" customFormat="1" ht="17.25">
      <c r="A64" s="21" t="s">
        <v>45</v>
      </c>
      <c r="B64" s="26"/>
      <c r="C64" s="26"/>
      <c r="D64" s="43"/>
      <c r="E64" s="26"/>
      <c r="F64" s="43"/>
      <c r="G64" s="26"/>
    </row>
    <row r="65" spans="1:6" s="14" customFormat="1" ht="17.25">
      <c r="A65" s="18" t="s">
        <v>93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72" t="s">
        <v>57</v>
      </c>
      <c r="B2" s="172"/>
      <c r="C2" s="172"/>
      <c r="D2" s="172"/>
      <c r="E2" s="173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27" sqref="B27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8.109375" customWidth="1"/>
    <col min="7" max="7" width="17.109375" style="14" customWidth="1"/>
    <col min="8" max="8" width="17" style="14" customWidth="1"/>
    <col min="9" max="9" width="15.77734375" style="14" bestFit="1" customWidth="1"/>
    <col min="10" max="10" width="19.6640625" bestFit="1" customWidth="1"/>
    <col min="11" max="11" width="14.44140625" bestFit="1" customWidth="1"/>
  </cols>
  <sheetData>
    <row r="1" spans="1:7" customFormat="1">
      <c r="A1" s="1"/>
      <c r="B1" s="2"/>
      <c r="C1" s="2"/>
      <c r="D1" s="2"/>
      <c r="E1" s="2"/>
      <c r="F1" s="2"/>
      <c r="G1" s="52"/>
    </row>
    <row r="2" spans="1:7" customFormat="1">
      <c r="A2" s="3"/>
      <c r="B2" s="4"/>
      <c r="C2" s="4"/>
      <c r="D2" s="4"/>
      <c r="E2" s="4"/>
      <c r="F2" s="4"/>
      <c r="G2" s="43"/>
    </row>
    <row r="3" spans="1:7" customFormat="1">
      <c r="A3" s="3"/>
      <c r="B3" s="4"/>
      <c r="C3" s="4"/>
      <c r="D3" s="4"/>
      <c r="E3" s="4"/>
      <c r="F3" s="4"/>
      <c r="G3" s="43"/>
    </row>
    <row r="4" spans="1:7" customFormat="1">
      <c r="A4" s="3"/>
      <c r="B4" s="4"/>
      <c r="C4" s="4"/>
      <c r="D4" s="4"/>
      <c r="E4" s="4"/>
      <c r="F4" s="4"/>
      <c r="G4" s="43"/>
    </row>
    <row r="5" spans="1:7" customFormat="1">
      <c r="A5" s="3"/>
      <c r="B5" s="4"/>
      <c r="C5" s="4"/>
      <c r="D5" s="4"/>
      <c r="E5" s="4"/>
      <c r="F5" s="4"/>
      <c r="G5" s="43"/>
    </row>
    <row r="6" spans="1:7" customFormat="1">
      <c r="A6" s="3"/>
      <c r="B6" s="4"/>
      <c r="C6" s="4"/>
      <c r="D6" s="4"/>
      <c r="E6" s="4"/>
      <c r="F6" s="4"/>
      <c r="G6" s="43"/>
    </row>
    <row r="7" spans="1:7" customFormat="1">
      <c r="A7" s="3"/>
      <c r="B7" s="4"/>
      <c r="C7" s="4"/>
      <c r="D7" s="4"/>
      <c r="E7" s="4"/>
      <c r="F7" s="4"/>
      <c r="G7" s="43"/>
    </row>
    <row r="8" spans="1:7" customFormat="1">
      <c r="A8" s="3"/>
      <c r="B8" s="4"/>
      <c r="C8" s="4"/>
      <c r="D8" s="4"/>
      <c r="E8" s="4"/>
      <c r="F8" s="4"/>
      <c r="G8" s="43"/>
    </row>
    <row r="9" spans="1:7" customFormat="1">
      <c r="A9" s="3"/>
      <c r="B9" s="4"/>
      <c r="C9" s="4"/>
      <c r="D9" s="4"/>
      <c r="E9" s="4"/>
      <c r="F9" s="4"/>
      <c r="G9" s="43"/>
    </row>
    <row r="10" spans="1:7" customFormat="1" ht="41.25">
      <c r="A10" s="5" t="s">
        <v>0</v>
      </c>
      <c r="B10" s="6"/>
      <c r="C10" s="7"/>
      <c r="D10" s="7"/>
      <c r="E10" s="7"/>
      <c r="F10" s="7"/>
      <c r="G10" s="43"/>
    </row>
    <row r="11" spans="1:7" customFormat="1">
      <c r="A11" s="8"/>
      <c r="B11" s="9"/>
      <c r="C11" s="10"/>
      <c r="D11" s="9"/>
      <c r="E11" s="10"/>
      <c r="F11" s="9"/>
      <c r="G11" s="20"/>
    </row>
    <row r="12" spans="1:7" s="14" customFormat="1" ht="20.25">
      <c r="A12" s="143" t="s">
        <v>1</v>
      </c>
      <c r="B12" s="144"/>
      <c r="C12" s="145"/>
      <c r="D12" s="144"/>
      <c r="E12" s="145"/>
      <c r="F12" s="144"/>
      <c r="G12" s="52"/>
    </row>
    <row r="13" spans="1:7" s="14" customFormat="1" ht="20.25">
      <c r="A13" s="146" t="s">
        <v>2</v>
      </c>
      <c r="B13" s="147"/>
      <c r="C13" s="148"/>
      <c r="D13" s="147"/>
      <c r="E13" s="148"/>
      <c r="F13" s="147"/>
      <c r="G13" s="43"/>
    </row>
    <row r="14" spans="1:7" s="14" customFormat="1" ht="20.25">
      <c r="A14" s="149" t="s">
        <v>90</v>
      </c>
      <c r="B14" s="147"/>
      <c r="C14" s="148"/>
      <c r="D14" s="147"/>
      <c r="E14" s="148"/>
      <c r="F14" s="147"/>
      <c r="G14" s="43"/>
    </row>
    <row r="15" spans="1:7" s="14" customFormat="1">
      <c r="A15" s="150" t="s">
        <v>3</v>
      </c>
      <c r="B15" s="151"/>
      <c r="C15" s="151"/>
      <c r="D15" s="151"/>
      <c r="E15" s="151"/>
      <c r="F15" s="152"/>
      <c r="G15" s="20"/>
    </row>
    <row r="16" spans="1:7" s="14" customFormat="1">
      <c r="A16" s="21"/>
      <c r="B16" s="66">
        <v>2013</v>
      </c>
      <c r="C16" s="22"/>
      <c r="D16" s="66">
        <v>2014</v>
      </c>
      <c r="E16" s="23"/>
      <c r="F16" s="53">
        <v>2014</v>
      </c>
      <c r="G16" s="80" t="s">
        <v>4</v>
      </c>
    </row>
    <row r="17" spans="1:10" s="14" customFormat="1">
      <c r="A17" s="21"/>
      <c r="B17" s="67" t="s">
        <v>91</v>
      </c>
      <c r="C17" s="24"/>
      <c r="D17" s="67" t="s">
        <v>87</v>
      </c>
      <c r="E17" s="24"/>
      <c r="F17" s="54" t="s">
        <v>88</v>
      </c>
      <c r="G17" s="84" t="s">
        <v>89</v>
      </c>
    </row>
    <row r="18" spans="1:10" s="14" customFormat="1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</row>
    <row r="19" spans="1:10" s="14" customFormat="1">
      <c r="A19" s="25" t="s">
        <v>6</v>
      </c>
      <c r="B19" s="69"/>
      <c r="C19" s="26"/>
      <c r="D19" s="69"/>
      <c r="E19" s="26"/>
      <c r="F19" s="56"/>
      <c r="G19" s="43"/>
    </row>
    <row r="20" spans="1:10" s="14" customFormat="1">
      <c r="A20" s="27" t="s">
        <v>7</v>
      </c>
      <c r="B20" s="69">
        <v>190269857</v>
      </c>
      <c r="C20" s="26"/>
      <c r="D20" s="69">
        <v>203515334</v>
      </c>
      <c r="E20" s="26"/>
      <c r="F20" s="56">
        <v>224290224</v>
      </c>
      <c r="G20" s="43">
        <f>F20-D20</f>
        <v>20774890</v>
      </c>
    </row>
    <row r="21" spans="1:10" s="14" customFormat="1">
      <c r="A21" s="27" t="s">
        <v>11</v>
      </c>
      <c r="B21" s="70">
        <v>152057221</v>
      </c>
      <c r="C21" s="28"/>
      <c r="D21" s="70">
        <v>202421991</v>
      </c>
      <c r="E21" s="28"/>
      <c r="F21" s="57">
        <v>225788126</v>
      </c>
      <c r="G21" s="43">
        <f>F21-D21</f>
        <v>23366135</v>
      </c>
    </row>
    <row r="22" spans="1:10" s="14" customFormat="1" ht="18" thickBot="1">
      <c r="A22" s="25" t="s">
        <v>20</v>
      </c>
      <c r="B22" s="154">
        <f t="shared" ref="B22:G22" si="0">+B21+B20</f>
        <v>342327078</v>
      </c>
      <c r="C22" s="154">
        <f t="shared" si="0"/>
        <v>0</v>
      </c>
      <c r="D22" s="154">
        <f t="shared" si="0"/>
        <v>405937325</v>
      </c>
      <c r="E22" s="154">
        <f t="shared" si="0"/>
        <v>0</v>
      </c>
      <c r="F22" s="154">
        <f t="shared" si="0"/>
        <v>450078350</v>
      </c>
      <c r="G22" s="154">
        <f t="shared" si="0"/>
        <v>44141025</v>
      </c>
    </row>
    <row r="23" spans="1:10" s="14" customFormat="1" ht="18" thickTop="1">
      <c r="A23" s="21"/>
      <c r="B23" s="70"/>
      <c r="C23" s="28"/>
      <c r="D23" s="70"/>
      <c r="E23" s="28"/>
      <c r="F23" s="57"/>
      <c r="G23" s="43"/>
    </row>
    <row r="24" spans="1:10" s="14" customFormat="1">
      <c r="A24" s="25" t="s">
        <v>21</v>
      </c>
      <c r="B24" s="70"/>
      <c r="C24" s="28"/>
      <c r="D24" s="70"/>
      <c r="E24" s="28"/>
      <c r="F24" s="57"/>
      <c r="G24" s="43"/>
    </row>
    <row r="25" spans="1:10" s="14" customFormat="1">
      <c r="A25" s="27" t="s">
        <v>22</v>
      </c>
      <c r="B25" s="76">
        <v>224539137</v>
      </c>
      <c r="C25" s="28"/>
      <c r="D25" s="76">
        <v>206882040</v>
      </c>
      <c r="E25" s="28"/>
      <c r="F25" s="63">
        <v>219901909</v>
      </c>
      <c r="G25" s="43">
        <f>F25-D25</f>
        <v>13019869</v>
      </c>
    </row>
    <row r="26" spans="1:10" s="14" customFormat="1">
      <c r="A26" s="27" t="s">
        <v>30</v>
      </c>
      <c r="B26" s="70">
        <v>108675632</v>
      </c>
      <c r="C26" s="28"/>
      <c r="D26" s="70">
        <v>190853845</v>
      </c>
      <c r="E26" s="28"/>
      <c r="F26" s="57">
        <v>221758024</v>
      </c>
      <c r="G26" s="43">
        <f>F26-D26</f>
        <v>30904179</v>
      </c>
    </row>
    <row r="27" spans="1:10" s="14" customFormat="1">
      <c r="A27" s="27" t="s">
        <v>35</v>
      </c>
      <c r="B27" s="70">
        <v>9112309</v>
      </c>
      <c r="C27" s="28"/>
      <c r="D27" s="70">
        <v>8201440</v>
      </c>
      <c r="E27" s="28"/>
      <c r="F27" s="57">
        <v>8418417</v>
      </c>
      <c r="G27" s="43">
        <f>F27-D27</f>
        <v>216977</v>
      </c>
      <c r="J27" s="153"/>
    </row>
    <row r="28" spans="1:10" s="14" customFormat="1" ht="18" thickBot="1">
      <c r="A28" s="34" t="s">
        <v>41</v>
      </c>
      <c r="B28" s="78">
        <f t="shared" ref="B28:G28" si="1">+B27+B26+B25</f>
        <v>342327078</v>
      </c>
      <c r="C28" s="78">
        <f t="shared" si="1"/>
        <v>0</v>
      </c>
      <c r="D28" s="78">
        <f t="shared" si="1"/>
        <v>405937325</v>
      </c>
      <c r="E28" s="78">
        <f t="shared" si="1"/>
        <v>0</v>
      </c>
      <c r="F28" s="78">
        <f t="shared" si="1"/>
        <v>450078350</v>
      </c>
      <c r="G28" s="78">
        <f t="shared" si="1"/>
        <v>44141025</v>
      </c>
    </row>
    <row r="29" spans="1:10" s="14" customFormat="1" ht="18" thickTop="1">
      <c r="A29" s="21"/>
      <c r="B29" s="46"/>
      <c r="C29" s="26"/>
      <c r="D29" s="37"/>
      <c r="E29" s="37"/>
      <c r="F29" s="38"/>
      <c r="G29" s="43"/>
    </row>
    <row r="30" spans="1:10" s="14" customFormat="1" ht="15" customHeight="1">
      <c r="A30" s="18"/>
      <c r="B30" s="19"/>
      <c r="C30" s="39"/>
      <c r="D30" s="19"/>
      <c r="E30" s="39"/>
      <c r="F30" s="20"/>
      <c r="G30" s="20"/>
    </row>
    <row r="31" spans="1:10" s="14" customFormat="1" ht="19.5" customHeight="1">
      <c r="A31" s="49" t="s">
        <v>46</v>
      </c>
      <c r="B31" s="26"/>
      <c r="C31" s="50"/>
      <c r="D31" s="51"/>
      <c r="E31" s="51"/>
      <c r="F31" s="52"/>
      <c r="G31" s="52"/>
    </row>
    <row r="32" spans="1:10" s="14" customFormat="1">
      <c r="A32" s="48" t="s">
        <v>92</v>
      </c>
      <c r="B32" s="40"/>
      <c r="C32" s="41"/>
      <c r="D32" s="42"/>
      <c r="E32" s="40"/>
      <c r="F32" s="42"/>
      <c r="G32" s="92"/>
    </row>
    <row r="33" spans="1:10" s="14" customFormat="1">
      <c r="A33" s="21" t="s">
        <v>45</v>
      </c>
      <c r="B33" s="26"/>
      <c r="C33" s="26"/>
      <c r="D33" s="43"/>
      <c r="E33" s="26"/>
      <c r="F33" s="43"/>
      <c r="G33" s="43"/>
      <c r="H33" s="26"/>
      <c r="I33" s="26"/>
      <c r="J33" s="26"/>
    </row>
    <row r="34" spans="1:10" s="14" customFormat="1">
      <c r="A34" s="18" t="s">
        <v>85</v>
      </c>
      <c r="B34" s="44"/>
      <c r="C34" s="44"/>
      <c r="D34" s="44"/>
      <c r="E34" s="44"/>
      <c r="F34" s="45"/>
      <c r="G34" s="20"/>
    </row>
    <row r="36" spans="1:10" hidden="1">
      <c r="B36">
        <f>B28-B22</f>
        <v>0</v>
      </c>
      <c r="D36">
        <f>D28-D22</f>
        <v>0</v>
      </c>
      <c r="E36" s="4">
        <f>E28-E22</f>
        <v>0</v>
      </c>
      <c r="F36">
        <f>F28-F22</f>
        <v>0</v>
      </c>
    </row>
    <row r="37" spans="1:10">
      <c r="B37">
        <f>B22-B28</f>
        <v>0</v>
      </c>
      <c r="D37">
        <f>D22-D28</f>
        <v>0</v>
      </c>
      <c r="F37">
        <f>F22-F28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balance sheet - 09 March 2016</vt:lpstr>
      <vt:lpstr>DEFERRED FRAN NOTES CHRG TO RES</vt:lpstr>
      <vt:lpstr>DEFERRED FRAN NOTES CHRG TO P&amp;L</vt:lpstr>
      <vt:lpstr>P&amp;L-DEFERRED FRAN NOTES CHRG </vt:lpstr>
      <vt:lpstr>Sheet1</vt:lpstr>
      <vt:lpstr>'balance sheet - 09 March 2016'!Print_Area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2016-03-18T13:30:33Z</cp:lastPrinted>
  <dcterms:created xsi:type="dcterms:W3CDTF">2009-02-04T22:27:27Z</dcterms:created>
  <dcterms:modified xsi:type="dcterms:W3CDTF">2016-03-18T13:45:24Z</dcterms:modified>
</cp:coreProperties>
</file>